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lta Formazione\MASTER E PERFEZIONAMENTI\MODULISTICA ESSENZIALE\Attivazione e Istituzione\"/>
    </mc:Choice>
  </mc:AlternateContent>
  <xr:revisionPtr revIDLastSave="0" documentId="13_ncr:1_{AAEFF4B6-29CD-414B-9F71-CB48DFCAF286}" xr6:coauthVersionLast="47" xr6:coauthVersionMax="47" xr10:uidLastSave="{00000000-0000-0000-0000-000000000000}"/>
  <bookViews>
    <workbookView xWindow="25080" yWindow="-120" windowWidth="25440" windowHeight="15390" tabRatio="695" xr2:uid="{00000000-000D-0000-FFFF-FFFF00000000}"/>
  </bookViews>
  <sheets>
    <sheet name="Rendiconto" sheetId="4" r:id="rId1"/>
  </sheets>
  <definedNames>
    <definedName name="_xlnm.Print_Area" localSheetId="0">Rendiconto!$A$1:$I$45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G42" i="4"/>
  <c r="D42" i="4"/>
  <c r="G38" i="4" l="1"/>
  <c r="G39" i="4"/>
  <c r="D38" i="4"/>
  <c r="D39" i="4"/>
  <c r="D40" i="4"/>
  <c r="D8" i="4"/>
  <c r="G7" i="4"/>
  <c r="G6" i="4"/>
  <c r="G36" i="4"/>
  <c r="D36" i="4"/>
  <c r="G35" i="4"/>
  <c r="D35" i="4"/>
  <c r="G34" i="4"/>
  <c r="D34" i="4"/>
  <c r="D6" i="4"/>
  <c r="G9" i="4"/>
  <c r="D9" i="4"/>
  <c r="D37" i="4" l="1"/>
  <c r="D30" i="4"/>
  <c r="D31" i="4"/>
  <c r="D32" i="4"/>
  <c r="D29" i="4"/>
  <c r="D33" i="4"/>
  <c r="G37" i="4"/>
  <c r="G30" i="4"/>
  <c r="G31" i="4"/>
  <c r="G32" i="4"/>
  <c r="G29" i="4"/>
  <c r="G33" i="4"/>
  <c r="G40" i="4"/>
  <c r="G23" i="4"/>
  <c r="G24" i="4"/>
  <c r="G25" i="4"/>
  <c r="G26" i="4"/>
  <c r="G27" i="4"/>
  <c r="G28" i="4"/>
  <c r="G22" i="4"/>
  <c r="D23" i="4"/>
  <c r="D24" i="4"/>
  <c r="D25" i="4"/>
  <c r="D26" i="4"/>
  <c r="D27" i="4"/>
  <c r="D28" i="4"/>
  <c r="D22" i="4"/>
  <c r="G11" i="4"/>
  <c r="G10" i="4"/>
  <c r="D12" i="4" l="1"/>
  <c r="B21" i="4" s="1"/>
  <c r="G12" i="4"/>
  <c r="E21" i="4" s="1"/>
  <c r="G21" i="4" l="1"/>
  <c r="D21" i="4"/>
  <c r="D13" i="4"/>
  <c r="G41" i="4"/>
  <c r="G13" i="4"/>
  <c r="D41" i="4"/>
  <c r="G16" i="4"/>
  <c r="G17" i="4"/>
  <c r="D17" i="4"/>
  <c r="D16" i="4"/>
  <c r="D18" i="4" s="1"/>
  <c r="D43" i="4" s="1"/>
  <c r="G18" i="4" l="1"/>
  <c r="D45" i="4"/>
  <c r="G43" i="4"/>
  <c r="G45" i="4" s="1"/>
</calcChain>
</file>

<file path=xl/sharedStrings.xml><?xml version="1.0" encoding="utf-8"?>
<sst xmlns="http://schemas.openxmlformats.org/spreadsheetml/2006/main" count="65" uniqueCount="62">
  <si>
    <t>Contributo alle spese del Master</t>
  </si>
  <si>
    <t>RICAVI</t>
  </si>
  <si>
    <t>TOTALE COSTI</t>
  </si>
  <si>
    <t>Affitto sede e attrezzature</t>
  </si>
  <si>
    <t>Calcola il totale delle iscrizioni</t>
  </si>
  <si>
    <t>ACQUISTO BENI INVENTARIABILI</t>
  </si>
  <si>
    <t>CONTRIBUTI DI ATENEO</t>
  </si>
  <si>
    <t>Note</t>
  </si>
  <si>
    <t>Scheda Progetto - Alllegato 2</t>
  </si>
  <si>
    <t>Quota</t>
  </si>
  <si>
    <t>Nr allievi massimo</t>
  </si>
  <si>
    <t>Nr allievi minimo</t>
  </si>
  <si>
    <t>Contributi a carico dei partecipanti con borsa</t>
  </si>
  <si>
    <t>Contributi a carico dei partecipanti funzionamento Master</t>
  </si>
  <si>
    <t>Nr 2 Bolli da 16,00 Euro</t>
  </si>
  <si>
    <t>Contributo Universitario così come deliberato annualmente dagli organi di Ateneo</t>
  </si>
  <si>
    <r>
      <t xml:space="preserve">TOTALE RICAVI </t>
    </r>
    <r>
      <rPr>
        <sz val="8"/>
        <rFont val="Tahoma"/>
        <family val="2"/>
      </rPr>
      <t>(NB Contributo Universitario e Bolli non concorrono al'importo)</t>
    </r>
  </si>
  <si>
    <r>
      <t>Entrate diverse</t>
    </r>
    <r>
      <rPr>
        <sz val="8"/>
        <rFont val="Tahoma"/>
        <family val="2"/>
      </rPr>
      <t xml:space="preserve"> (Es: accantonamento da edizione precedente)</t>
    </r>
  </si>
  <si>
    <r>
      <t xml:space="preserve">Finanziamenti esterni </t>
    </r>
    <r>
      <rPr>
        <sz val="8"/>
        <rFont val="Tahoma"/>
        <family val="2"/>
      </rPr>
      <t>(qui il complessivo su scheda Progetto il dettaglio)</t>
    </r>
  </si>
  <si>
    <t>Costi Indiretti</t>
  </si>
  <si>
    <t>Spese generali di struttura (dal 2% al 10% se Delibera Struttura)</t>
  </si>
  <si>
    <t xml:space="preserve">COSTI DIRETTI DI FUNZIONAMENTO </t>
  </si>
  <si>
    <t>Indicare ed allegare la Delibera della struttura</t>
  </si>
  <si>
    <t>Acquisti beni non inventariabili - Materiale didattico</t>
  </si>
  <si>
    <t>Acquisti beni non inventariabili - Cancelleria</t>
  </si>
  <si>
    <t>TOTALE COSTI DI FUNZIONAMENTO</t>
  </si>
  <si>
    <t>Indicare il costo orario comprensivo di oneri Ateneo (Lordissimo)</t>
  </si>
  <si>
    <t>Mobilità - Spese mobilità personale UniGE (Vitto, Alloggio, Trasporto)</t>
  </si>
  <si>
    <t>Circolare Area Direzionale n. 15 del 10/4/2025</t>
  </si>
  <si>
    <t>Costo Unitario</t>
  </si>
  <si>
    <t>Importi con numero minimo Allievi</t>
  </si>
  <si>
    <t xml:space="preserve">Importi con numero massimo Allievi </t>
  </si>
  <si>
    <t>Valore %</t>
  </si>
  <si>
    <t>Per costi diretti di funzionamento si intendono tutte le spese sostenute dalla "cassa" del Master su indicazione del Comitato di Gestione che incidono sui ricavi e volte all'acquisto di beni e/o servizi</t>
  </si>
  <si>
    <t xml:space="preserve">Acquisto di servizi - Progettazione </t>
  </si>
  <si>
    <t>Acquisto di servizi - Promozione</t>
  </si>
  <si>
    <t>Acquisto di servizi - Selezione e orientamento</t>
  </si>
  <si>
    <t>Acquisto di servizi - Direzione</t>
  </si>
  <si>
    <t xml:space="preserve">Acquisto di servizi - Assistenza alla didattica: coordinamento didattico </t>
  </si>
  <si>
    <t xml:space="preserve">Acquisto di servizi - Assistenza alla didattica: tutorship </t>
  </si>
  <si>
    <t>Acquisto di servizi - Gestione stage e orientamento</t>
  </si>
  <si>
    <t>Acquisto di servizi - Segreteria organizzativa e amministrativa</t>
  </si>
  <si>
    <r>
      <t xml:space="preserve">Master </t>
    </r>
    <r>
      <rPr>
        <b/>
        <sz val="10"/>
        <color rgb="FFC00000"/>
        <rFont val="Tahoma"/>
        <family val="2"/>
      </rPr>
      <t>Primo / Secondo</t>
    </r>
    <r>
      <rPr>
        <b/>
        <sz val="10"/>
        <rFont val="Tahoma"/>
        <family val="2"/>
      </rPr>
      <t xml:space="preserve"> Livello - in 
</t>
    </r>
    <r>
      <rPr>
        <b/>
        <sz val="10"/>
        <color rgb="FFC00000"/>
        <rFont val="Tahoma"/>
        <family val="2"/>
      </rPr>
      <t>DENOMINAZIONE MASTER</t>
    </r>
    <r>
      <rPr>
        <b/>
        <sz val="10"/>
        <rFont val="Tahoma"/>
        <family val="2"/>
      </rPr>
      <t xml:space="preserve"> - Edizione </t>
    </r>
    <r>
      <rPr>
        <b/>
        <sz val="10"/>
        <color rgb="FFC00000"/>
        <rFont val="Tahoma"/>
        <family val="2"/>
      </rPr>
      <t>___</t>
    </r>
    <r>
      <rPr>
        <b/>
        <sz val="10"/>
        <rFont val="Tahoma"/>
        <family val="2"/>
      </rPr>
      <t xml:space="preserve">
A/A 20</t>
    </r>
    <r>
      <rPr>
        <b/>
        <sz val="10"/>
        <color rgb="FFC00000"/>
        <rFont val="Tahoma"/>
        <family val="2"/>
      </rPr>
      <t>__-__</t>
    </r>
  </si>
  <si>
    <t>Spese Generali di Ateneo (10%)</t>
  </si>
  <si>
    <r>
      <t>Totale Entrate</t>
    </r>
    <r>
      <rPr>
        <sz val="8"/>
        <rFont val="Tahoma"/>
        <family val="2"/>
      </rPr>
      <t xml:space="preserve"> (Contributo Universitario, Bolli e quota di funzionamento)</t>
    </r>
  </si>
  <si>
    <t>Regolamento per lo svolgimento di attività di didattica per il conferimento di incarichi e contratti di insegnamento; Circolare Area Direzionale n. 15 del 10/4/2025</t>
  </si>
  <si>
    <t xml:space="preserve">P. Ordinari - Unige - Ore docenza oltre proprio impegno didattico </t>
  </si>
  <si>
    <t xml:space="preserve">P. Associati - Unige - Ore docenza oltre proprio impegno didattico </t>
  </si>
  <si>
    <t xml:space="preserve">Ricercatori - Unige - Ore docenza oltre proprio impegno didattico </t>
  </si>
  <si>
    <t xml:space="preserve">COMPENSO A DOCENTI DELL’ATENEO PER ATTIVITÀ DI DIREZIONE E COORDINAMENTO DEL CORSO
• percentuale fino al 15% per incassi fino a 100.000 Euro; 
• percentuale fino al 13% per incassi tra 100.001 e 200.000 Euro; 
• percentuale fino al 10% per incassi superiori a 200.000 Euro. </t>
  </si>
  <si>
    <r>
      <rPr>
        <b/>
        <sz val="10"/>
        <color rgb="FF002677"/>
        <rFont val="Tahoma"/>
        <family val="2"/>
      </rPr>
      <t xml:space="preserve">Circolare Area Direzionale n. 15 del 10/4/2025 </t>
    </r>
    <r>
      <rPr>
        <sz val="10"/>
        <color rgb="FF002677"/>
        <rFont val="Tahoma"/>
        <family val="2"/>
      </rPr>
      <t>NB la formula calcola automaticamente l'importo massimo di competenza, resta la facoltà di abbassarlo al livello desiderato.</t>
    </r>
  </si>
  <si>
    <t>Personale esterno - Ore docenza - art. 23, comma 2, L. 240/2010</t>
  </si>
  <si>
    <t>Personale esterno - Ore docenza - art. 23, comma 1, L. 240/2010</t>
  </si>
  <si>
    <t>Acquisti beni non inventariabili - Spese varie</t>
  </si>
  <si>
    <t>Totale Riga Max</t>
  </si>
  <si>
    <t>Totale Riga Min</t>
  </si>
  <si>
    <t>Importi di modesta entità, tipicamente inferiori a 25-50 euro ciascuno, che: non rientrano in categorie già previste nel rendiconto (es. cancelleria, manutenzioni, utenze, ecc.); 
sono occasionali o non ricorrenti; non giustificano l’apertura di una voce specifica.</t>
  </si>
  <si>
    <t>Personale esterno - Spese mobilità (Vitto, Alloggio, Trasporto)</t>
  </si>
  <si>
    <t>Gli importi accantonati vengono posti su una partita del Dipartimento di afferenza e dedicata esclusivamente al Master</t>
  </si>
  <si>
    <t>Accantonamento per ed. successiva o per spese funzionali al Master</t>
  </si>
  <si>
    <t>Valore:
Qt/Ore/%</t>
  </si>
  <si>
    <r>
      <t xml:space="preserve">Rendiconto di </t>
    </r>
    <r>
      <rPr>
        <b/>
        <sz val="10"/>
        <color rgb="FFFF0000"/>
        <rFont val="Tahoma"/>
        <family val="2"/>
      </rPr>
      <t>previsione/consuntivo</t>
    </r>
    <r>
      <rPr>
        <b/>
        <sz val="10"/>
        <rFont val="Tahoma"/>
        <family val="2"/>
      </rPr>
      <t xml:space="preserve"> Master Istituzionale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</si>
</sst>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&quot;€&quot;\ #,##0.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FFFF00"/>
      <name val="Tahoma"/>
      <family val="2"/>
    </font>
    <font>
      <sz val="8"/>
      <name val="Tahoma"/>
      <family val="2"/>
    </font>
    <font>
      <b/>
      <sz val="10"/>
      <color rgb="FFC00000"/>
      <name val="Tahoma"/>
      <family val="2"/>
    </font>
    <font>
      <b/>
      <sz val="11"/>
      <color rgb="FFFFFF00"/>
      <name val="Tahoma"/>
      <family val="2"/>
    </font>
    <font>
      <sz val="10"/>
      <color rgb="FF002677"/>
      <name val="Tahoma"/>
      <family val="2"/>
    </font>
    <font>
      <b/>
      <sz val="10"/>
      <color rgb="FF002677"/>
      <name val="Tahoma"/>
      <family val="2"/>
    </font>
    <font>
      <b/>
      <sz val="8"/>
      <name val="Tahoma"/>
      <family val="2"/>
    </font>
    <font>
      <sz val="8"/>
      <color rgb="FF00B050"/>
      <name val="Tahoma"/>
      <family val="2"/>
    </font>
    <font>
      <b/>
      <sz val="8"/>
      <color rgb="FF002677"/>
      <name val="Tahoma"/>
      <family val="2"/>
    </font>
    <font>
      <b/>
      <sz val="11"/>
      <color rgb="FF002677"/>
      <name val="Tahoma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67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5" fillId="0" borderId="0"/>
    <xf numFmtId="0" fontId="4" fillId="0" borderId="0"/>
    <xf numFmtId="0" fontId="7" fillId="0" borderId="0"/>
    <xf numFmtId="0" fontId="9" fillId="0" borderId="0"/>
    <xf numFmtId="0" fontId="4" fillId="0" borderId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2" fillId="0" borderId="0" xfId="0" applyFont="1"/>
    <xf numFmtId="3" fontId="3" fillId="0" borderId="0" xfId="3" applyNumberFormat="1" applyFont="1" applyAlignment="1">
      <alignment horizontal="right" vertical="top" wrapText="1"/>
    </xf>
    <xf numFmtId="3" fontId="3" fillId="3" borderId="0" xfId="3" applyNumberFormat="1" applyFont="1" applyFill="1" applyAlignment="1">
      <alignment horizontal="right" vertical="top" wrapText="1"/>
    </xf>
    <xf numFmtId="0" fontId="3" fillId="3" borderId="0" xfId="0" applyFont="1" applyFill="1"/>
    <xf numFmtId="0" fontId="2" fillId="4" borderId="9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8" fillId="0" borderId="15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8" fillId="0" borderId="22" xfId="0" applyFont="1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165" fontId="2" fillId="0" borderId="23" xfId="0" applyNumberFormat="1" applyFont="1" applyBorder="1" applyAlignment="1">
      <alignment horizontal="right" vertical="center" wrapText="1"/>
    </xf>
    <xf numFmtId="165" fontId="3" fillId="0" borderId="23" xfId="0" applyNumberFormat="1" applyFont="1" applyBorder="1" applyAlignment="1">
      <alignment horizontal="right" vertical="top" wrapText="1"/>
    </xf>
    <xf numFmtId="165" fontId="8" fillId="0" borderId="22" xfId="0" applyNumberFormat="1" applyFont="1" applyBorder="1" applyAlignment="1">
      <alignment horizontal="right" vertical="center" wrapText="1"/>
    </xf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165" fontId="3" fillId="0" borderId="23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64" fontId="11" fillId="5" borderId="1" xfId="1" applyNumberFormat="1" applyFont="1" applyFill="1" applyBorder="1" applyAlignment="1">
      <alignment horizontal="center" vertical="center"/>
    </xf>
    <xf numFmtId="44" fontId="11" fillId="5" borderId="1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 wrapText="1"/>
    </xf>
    <xf numFmtId="165" fontId="14" fillId="5" borderId="3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5" fontId="15" fillId="0" borderId="26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vertical="top" wrapText="1"/>
    </xf>
    <xf numFmtId="165" fontId="2" fillId="4" borderId="24" xfId="0" applyNumberFormat="1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3" fontId="3" fillId="0" borderId="21" xfId="0" applyNumberFormat="1" applyFont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/>
    </xf>
    <xf numFmtId="0" fontId="3" fillId="4" borderId="31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3" fontId="3" fillId="0" borderId="4" xfId="3" applyNumberFormat="1" applyFont="1" applyBorder="1" applyAlignment="1">
      <alignment horizontal="right" vertical="top" wrapText="1"/>
    </xf>
    <xf numFmtId="49" fontId="12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8" fillId="3" borderId="13" xfId="0" applyFont="1" applyFill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2" fillId="0" borderId="17" xfId="0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9" fillId="3" borderId="5" xfId="0" applyFont="1" applyFill="1" applyBorder="1" applyAlignment="1">
      <alignment horizontal="center" vertical="justify" wrapText="1"/>
    </xf>
    <xf numFmtId="165" fontId="15" fillId="0" borderId="1" xfId="0" applyNumberFormat="1" applyFont="1" applyBorder="1" applyAlignment="1">
      <alignment horizontal="right" vertical="center" wrapText="1"/>
    </xf>
    <xf numFmtId="165" fontId="16" fillId="3" borderId="12" xfId="0" applyNumberFormat="1" applyFont="1" applyFill="1" applyBorder="1" applyAlignment="1">
      <alignment horizontal="right" vertical="center" wrapText="1"/>
    </xf>
    <xf numFmtId="165" fontId="20" fillId="0" borderId="14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15" fillId="0" borderId="1" xfId="0" applyNumberFormat="1" applyFont="1" applyBorder="1" applyAlignment="1">
      <alignment horizontal="right" vertical="top" wrapText="1"/>
    </xf>
    <xf numFmtId="165" fontId="15" fillId="0" borderId="2" xfId="0" applyNumberFormat="1" applyFont="1" applyBorder="1" applyAlignment="1">
      <alignment horizontal="right" vertical="top" wrapText="1"/>
    </xf>
    <xf numFmtId="165" fontId="15" fillId="0" borderId="1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2" fillId="2" borderId="32" xfId="0" applyNumberFormat="1" applyFont="1" applyFill="1" applyBorder="1" applyAlignment="1">
      <alignment horizontal="center" vertical="top" wrapText="1"/>
    </xf>
    <xf numFmtId="165" fontId="16" fillId="0" borderId="33" xfId="0" applyNumberFormat="1" applyFont="1" applyBorder="1" applyAlignment="1">
      <alignment horizontal="right" vertical="top" wrapText="1"/>
    </xf>
    <xf numFmtId="3" fontId="2" fillId="2" borderId="30" xfId="0" applyNumberFormat="1" applyFont="1" applyFill="1" applyBorder="1" applyAlignment="1">
      <alignment horizontal="righ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vertical="top" wrapText="1"/>
    </xf>
    <xf numFmtId="0" fontId="2" fillId="4" borderId="35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2" fillId="0" borderId="9" xfId="0" applyFont="1" applyBorder="1" applyAlignment="1">
      <alignment horizontal="right" vertical="top" wrapText="1"/>
    </xf>
  </cellXfs>
  <cellStyles count="10">
    <cellStyle name="Migliaia" xfId="1" builtinId="3"/>
    <cellStyle name="Migliaia 2" xfId="2" xr:uid="{00000000-0005-0000-0000-000001000000}"/>
    <cellStyle name="Normale" xfId="0" builtinId="0"/>
    <cellStyle name="Normale 2" xfId="3" xr:uid="{00000000-0005-0000-0000-000003000000}"/>
    <cellStyle name="Normale 2 2" xfId="4" xr:uid="{00000000-0005-0000-0000-000004000000}"/>
    <cellStyle name="Normale 2 2 2" xfId="5" xr:uid="{00000000-0005-0000-0000-000005000000}"/>
    <cellStyle name="Normale 2 3" xfId="6" xr:uid="{00000000-0005-0000-0000-000006000000}"/>
    <cellStyle name="Normale 3" xfId="7" xr:uid="{00000000-0005-0000-0000-000007000000}"/>
    <cellStyle name="Normale 4" xfId="8" xr:uid="{00000000-0005-0000-0000-000008000000}"/>
    <cellStyle name="Percentuale 2" xfId="9" xr:uid="{00000000-0005-0000-0000-000009000000}"/>
  </cellStyles>
  <dxfs count="0"/>
  <tableStyles count="0" defaultTableStyle="TableStyleMedium9" defaultPivotStyle="PivotStyleLight16"/>
  <colors>
    <mruColors>
      <color rgb="FF0026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51.5703125" style="1" customWidth="1"/>
    <col min="2" max="2" width="13" style="1" customWidth="1"/>
    <col min="3" max="3" width="16.5703125" style="12" bestFit="1" customWidth="1"/>
    <col min="4" max="4" width="21" style="16" customWidth="1"/>
    <col min="5" max="5" width="11.140625" style="1" customWidth="1"/>
    <col min="6" max="6" width="11.85546875" style="12" bestFit="1" customWidth="1"/>
    <col min="7" max="7" width="22.140625" style="16" customWidth="1"/>
    <col min="8" max="8" width="42.140625" style="1" customWidth="1"/>
    <col min="9" max="11" width="4.28515625" style="1" customWidth="1"/>
    <col min="12" max="16384" width="9.140625" style="1"/>
  </cols>
  <sheetData>
    <row r="1" spans="1:9" ht="13.5" thickBot="1" x14ac:dyDescent="0.25">
      <c r="A1" s="1" t="s">
        <v>8</v>
      </c>
    </row>
    <row r="2" spans="1:9" ht="42" customHeight="1" x14ac:dyDescent="0.2">
      <c r="A2" s="82" t="s">
        <v>42</v>
      </c>
      <c r="B2" s="83"/>
      <c r="C2" s="83"/>
      <c r="D2" s="83"/>
      <c r="E2" s="83"/>
      <c r="F2" s="83"/>
      <c r="G2" s="83"/>
      <c r="H2" s="83"/>
      <c r="I2" s="64"/>
    </row>
    <row r="3" spans="1:9" x14ac:dyDescent="0.2">
      <c r="A3" s="84" t="s">
        <v>61</v>
      </c>
      <c r="B3" s="85"/>
      <c r="C3" s="85"/>
      <c r="D3" s="85"/>
      <c r="E3" s="85"/>
      <c r="F3" s="85"/>
      <c r="G3" s="85"/>
      <c r="H3" s="85"/>
      <c r="I3" s="64"/>
    </row>
    <row r="4" spans="1:9" x14ac:dyDescent="0.2">
      <c r="A4" s="17"/>
      <c r="B4" s="17"/>
      <c r="C4" s="17"/>
      <c r="D4" s="17"/>
      <c r="E4" s="17"/>
      <c r="F4" s="17"/>
      <c r="G4" s="17"/>
      <c r="H4" s="51"/>
      <c r="I4" s="64"/>
    </row>
    <row r="5" spans="1:9" ht="29.25" customHeight="1" x14ac:dyDescent="0.2">
      <c r="A5" s="32" t="s">
        <v>1</v>
      </c>
      <c r="B5" s="9" t="s">
        <v>11</v>
      </c>
      <c r="C5" s="29" t="s">
        <v>9</v>
      </c>
      <c r="D5" s="28" t="s">
        <v>30</v>
      </c>
      <c r="E5" s="9" t="s">
        <v>10</v>
      </c>
      <c r="F5" s="29"/>
      <c r="G5" s="28" t="s">
        <v>31</v>
      </c>
      <c r="H5" s="52" t="s">
        <v>7</v>
      </c>
      <c r="I5" s="64"/>
    </row>
    <row r="6" spans="1:9" ht="25.5" x14ac:dyDescent="0.2">
      <c r="A6" s="33" t="s">
        <v>15</v>
      </c>
      <c r="B6" s="17"/>
      <c r="C6" s="14">
        <v>250</v>
      </c>
      <c r="D6" s="79">
        <f>B8*C6</f>
        <v>0</v>
      </c>
      <c r="E6" s="17"/>
      <c r="F6" s="17"/>
      <c r="G6" s="79">
        <f>E8*C6</f>
        <v>0</v>
      </c>
      <c r="H6" s="53"/>
      <c r="I6" s="64"/>
    </row>
    <row r="7" spans="1:9" x14ac:dyDescent="0.2">
      <c r="A7" s="33" t="s">
        <v>14</v>
      </c>
      <c r="B7" s="17"/>
      <c r="C7" s="14">
        <v>32</v>
      </c>
      <c r="D7" s="79">
        <f>C7*B8</f>
        <v>0</v>
      </c>
      <c r="E7" s="17"/>
      <c r="F7" s="17"/>
      <c r="G7" s="79">
        <f>C7*E8</f>
        <v>0</v>
      </c>
      <c r="H7" s="53"/>
      <c r="I7" s="64"/>
    </row>
    <row r="8" spans="1:9" x14ac:dyDescent="0.2">
      <c r="A8" s="24" t="s">
        <v>13</v>
      </c>
      <c r="B8" s="37">
        <v>0</v>
      </c>
      <c r="C8" s="38">
        <v>0</v>
      </c>
      <c r="D8" s="79">
        <f>C8*B8</f>
        <v>0</v>
      </c>
      <c r="E8" s="37">
        <v>0</v>
      </c>
      <c r="F8" s="17"/>
      <c r="G8" s="38">
        <v>0</v>
      </c>
      <c r="H8" s="54" t="s">
        <v>4</v>
      </c>
      <c r="I8" s="64"/>
    </row>
    <row r="9" spans="1:9" x14ac:dyDescent="0.2">
      <c r="A9" s="24" t="s">
        <v>12</v>
      </c>
      <c r="B9" s="37">
        <v>0</v>
      </c>
      <c r="C9" s="38">
        <v>0</v>
      </c>
      <c r="D9" s="79">
        <f>B9*C9</f>
        <v>0</v>
      </c>
      <c r="E9" s="37">
        <v>0</v>
      </c>
      <c r="F9" s="17"/>
      <c r="G9" s="38">
        <f>E9*C9</f>
        <v>0</v>
      </c>
      <c r="H9" s="55"/>
      <c r="I9" s="64"/>
    </row>
    <row r="10" spans="1:9" ht="23.25" x14ac:dyDescent="0.2">
      <c r="A10" s="24" t="s">
        <v>18</v>
      </c>
      <c r="B10" s="17"/>
      <c r="C10" s="17"/>
      <c r="D10" s="80">
        <v>0</v>
      </c>
      <c r="E10" s="17"/>
      <c r="F10" s="17"/>
      <c r="G10" s="80">
        <f>D10</f>
        <v>0</v>
      </c>
      <c r="H10" s="56" t="s">
        <v>0</v>
      </c>
      <c r="I10" s="64"/>
    </row>
    <row r="11" spans="1:9" x14ac:dyDescent="0.2">
      <c r="A11" s="24" t="s">
        <v>17</v>
      </c>
      <c r="B11" s="17"/>
      <c r="C11" s="17"/>
      <c r="D11" s="80">
        <v>0</v>
      </c>
      <c r="E11" s="17"/>
      <c r="F11" s="17"/>
      <c r="G11" s="80">
        <f>D11</f>
        <v>0</v>
      </c>
      <c r="H11" s="57"/>
      <c r="I11" s="64"/>
    </row>
    <row r="12" spans="1:9" ht="24.75" x14ac:dyDescent="0.2">
      <c r="A12" s="36" t="s">
        <v>16</v>
      </c>
      <c r="B12" s="17"/>
      <c r="C12" s="17"/>
      <c r="D12" s="40">
        <f>SUM(D8:D11)</f>
        <v>0</v>
      </c>
      <c r="E12" s="41"/>
      <c r="F12" s="41"/>
      <c r="G12" s="40">
        <f>SUM(G8:G11)</f>
        <v>0</v>
      </c>
      <c r="H12" s="58"/>
      <c r="I12" s="64"/>
    </row>
    <row r="13" spans="1:9" x14ac:dyDescent="0.2">
      <c r="A13" s="22" t="s">
        <v>44</v>
      </c>
      <c r="B13" s="17"/>
      <c r="C13" s="17"/>
      <c r="D13" s="81">
        <f>SUM(D6,D7,D12)</f>
        <v>0</v>
      </c>
      <c r="E13" s="17"/>
      <c r="F13" s="17"/>
      <c r="G13" s="81">
        <f>SUM(G6,G7,G12)</f>
        <v>0</v>
      </c>
      <c r="H13" s="59"/>
      <c r="I13" s="64"/>
    </row>
    <row r="14" spans="1:9" ht="13.5" thickBot="1" x14ac:dyDescent="0.25">
      <c r="A14" s="6"/>
      <c r="B14" s="49"/>
      <c r="C14" s="50"/>
      <c r="D14" s="50"/>
      <c r="E14" s="49"/>
      <c r="F14" s="50"/>
      <c r="G14" s="50"/>
      <c r="H14" s="60"/>
      <c r="I14" s="64"/>
    </row>
    <row r="15" spans="1:9" x14ac:dyDescent="0.2">
      <c r="A15" s="23" t="s">
        <v>19</v>
      </c>
      <c r="B15" s="47" t="s">
        <v>32</v>
      </c>
      <c r="C15" s="48"/>
      <c r="D15" s="48"/>
      <c r="E15" s="48"/>
      <c r="F15" s="48"/>
      <c r="G15" s="48"/>
      <c r="H15" s="56"/>
      <c r="I15" s="64"/>
    </row>
    <row r="16" spans="1:9" x14ac:dyDescent="0.2">
      <c r="A16" s="24" t="s">
        <v>43</v>
      </c>
      <c r="B16" s="25">
        <v>10</v>
      </c>
      <c r="C16" s="17"/>
      <c r="D16" s="45">
        <f>(D12)*(B16/100)</f>
        <v>0</v>
      </c>
      <c r="E16" s="17"/>
      <c r="F16" s="17"/>
      <c r="G16" s="45">
        <f>(G12)*(B16/100)</f>
        <v>0</v>
      </c>
      <c r="H16" s="61" t="s">
        <v>28</v>
      </c>
      <c r="I16" s="64"/>
    </row>
    <row r="17" spans="1:11" ht="25.5" x14ac:dyDescent="0.2">
      <c r="A17" s="24" t="s">
        <v>20</v>
      </c>
      <c r="B17" s="25">
        <v>0</v>
      </c>
      <c r="C17" s="17"/>
      <c r="D17" s="45">
        <f>D12*(B17/100)</f>
        <v>0</v>
      </c>
      <c r="E17" s="17"/>
      <c r="F17" s="17"/>
      <c r="G17" s="45">
        <f>G12*(B17/100)</f>
        <v>0</v>
      </c>
      <c r="H17" s="62" t="s">
        <v>22</v>
      </c>
      <c r="I17" s="64"/>
    </row>
    <row r="18" spans="1:11" ht="13.5" thickBot="1" x14ac:dyDescent="0.25">
      <c r="A18" s="102" t="s">
        <v>6</v>
      </c>
      <c r="B18" s="92"/>
      <c r="C18" s="92"/>
      <c r="D18" s="93">
        <f>SUM(D16:D17)</f>
        <v>0</v>
      </c>
      <c r="E18" s="92"/>
      <c r="F18" s="92"/>
      <c r="G18" s="93">
        <f>SUM(G16:G17)</f>
        <v>0</v>
      </c>
      <c r="H18" s="94"/>
      <c r="I18" s="64"/>
    </row>
    <row r="19" spans="1:11" s="2" customFormat="1" ht="13.5" thickBot="1" x14ac:dyDescent="0.25">
      <c r="A19" s="99"/>
      <c r="B19" s="100"/>
      <c r="C19" s="100"/>
      <c r="D19" s="100"/>
      <c r="E19" s="100"/>
      <c r="F19" s="100"/>
      <c r="G19" s="100"/>
      <c r="H19" s="101"/>
      <c r="I19" s="91"/>
    </row>
    <row r="20" spans="1:11" ht="25.5" x14ac:dyDescent="0.2">
      <c r="A20" s="95" t="s">
        <v>21</v>
      </c>
      <c r="B20" s="96" t="s">
        <v>60</v>
      </c>
      <c r="C20" s="97" t="s">
        <v>29</v>
      </c>
      <c r="D20" s="97" t="s">
        <v>55</v>
      </c>
      <c r="E20" s="96" t="s">
        <v>60</v>
      </c>
      <c r="F20" s="97" t="s">
        <v>29</v>
      </c>
      <c r="G20" s="97" t="s">
        <v>54</v>
      </c>
      <c r="H20" s="98" t="s">
        <v>7</v>
      </c>
      <c r="I20" s="64"/>
    </row>
    <row r="21" spans="1:11" s="7" customFormat="1" ht="89.25" customHeight="1" x14ac:dyDescent="0.2">
      <c r="A21" s="39" t="s">
        <v>49</v>
      </c>
      <c r="B21" s="44" t="str">
        <f>IF(D12&lt;=10000, 15, IF(D12&lt;=200000, 13, 10)) &amp; " max"</f>
        <v>15 max</v>
      </c>
      <c r="C21" s="45"/>
      <c r="D21" s="46">
        <f>IF(D12&lt;=100000, D12*15%, IF(D12&lt;=200000, D12*13%, D12*10%))</f>
        <v>0</v>
      </c>
      <c r="E21" s="44" t="str">
        <f>IF(G12&lt;=100000, 15, IF(G12&lt;=200000, 13, 10)) &amp; " max"</f>
        <v>15 max</v>
      </c>
      <c r="F21" s="45"/>
      <c r="G21" s="46">
        <f>IF(G12&lt;=100000, G12*15%, IF(G12&lt;=200000, G12*13%, G12*10%))</f>
        <v>0</v>
      </c>
      <c r="H21" s="63" t="s">
        <v>50</v>
      </c>
      <c r="I21" s="65"/>
    </row>
    <row r="22" spans="1:11" ht="12.75" customHeight="1" x14ac:dyDescent="0.2">
      <c r="A22" s="18" t="s">
        <v>34</v>
      </c>
      <c r="B22" s="42">
        <v>0</v>
      </c>
      <c r="C22" s="21">
        <v>0</v>
      </c>
      <c r="D22" s="75">
        <f t="shared" ref="D22:D28" si="0">B22*C22</f>
        <v>0</v>
      </c>
      <c r="E22" s="42">
        <v>0</v>
      </c>
      <c r="F22" s="21">
        <v>0</v>
      </c>
      <c r="G22" s="75">
        <f>E22*F22</f>
        <v>0</v>
      </c>
      <c r="H22" s="89" t="s">
        <v>33</v>
      </c>
      <c r="I22" s="66"/>
      <c r="J22" s="3"/>
      <c r="K22" s="3"/>
    </row>
    <row r="23" spans="1:11" x14ac:dyDescent="0.2">
      <c r="A23" s="18" t="s">
        <v>35</v>
      </c>
      <c r="B23" s="42">
        <v>0</v>
      </c>
      <c r="C23" s="21">
        <v>0</v>
      </c>
      <c r="D23" s="75">
        <f t="shared" si="0"/>
        <v>0</v>
      </c>
      <c r="E23" s="42">
        <v>0</v>
      </c>
      <c r="F23" s="21">
        <v>0</v>
      </c>
      <c r="G23" s="75">
        <f t="shared" ref="G23:G30" si="1">E23*F23</f>
        <v>0</v>
      </c>
      <c r="H23" s="90"/>
      <c r="I23" s="66"/>
      <c r="J23" s="3"/>
      <c r="K23" s="3"/>
    </row>
    <row r="24" spans="1:11" x14ac:dyDescent="0.2">
      <c r="A24" s="18" t="s">
        <v>36</v>
      </c>
      <c r="B24" s="42">
        <v>0</v>
      </c>
      <c r="C24" s="21">
        <v>0</v>
      </c>
      <c r="D24" s="75">
        <f t="shared" si="0"/>
        <v>0</v>
      </c>
      <c r="E24" s="42">
        <v>0</v>
      </c>
      <c r="F24" s="21">
        <v>0</v>
      </c>
      <c r="G24" s="75">
        <f t="shared" si="1"/>
        <v>0</v>
      </c>
      <c r="H24" s="90"/>
      <c r="I24" s="3"/>
      <c r="J24" s="3"/>
      <c r="K24" s="3"/>
    </row>
    <row r="25" spans="1:11" x14ac:dyDescent="0.2">
      <c r="A25" s="18" t="s">
        <v>37</v>
      </c>
      <c r="B25" s="42">
        <v>0</v>
      </c>
      <c r="C25" s="21">
        <v>0</v>
      </c>
      <c r="D25" s="75">
        <f t="shared" si="0"/>
        <v>0</v>
      </c>
      <c r="E25" s="42">
        <v>0</v>
      </c>
      <c r="F25" s="21">
        <v>0</v>
      </c>
      <c r="G25" s="75">
        <f t="shared" si="1"/>
        <v>0</v>
      </c>
      <c r="H25" s="90"/>
      <c r="I25" s="3"/>
      <c r="J25" s="3"/>
      <c r="K25" s="3"/>
    </row>
    <row r="26" spans="1:11" ht="25.5" x14ac:dyDescent="0.2">
      <c r="A26" s="18" t="s">
        <v>38</v>
      </c>
      <c r="B26" s="42">
        <v>0</v>
      </c>
      <c r="C26" s="21">
        <v>0</v>
      </c>
      <c r="D26" s="75">
        <f t="shared" si="0"/>
        <v>0</v>
      </c>
      <c r="E26" s="42">
        <v>0</v>
      </c>
      <c r="F26" s="21">
        <v>0</v>
      </c>
      <c r="G26" s="75">
        <f t="shared" si="1"/>
        <v>0</v>
      </c>
      <c r="H26" s="90"/>
      <c r="I26" s="3"/>
      <c r="J26" s="3"/>
      <c r="K26" s="3"/>
    </row>
    <row r="27" spans="1:11" x14ac:dyDescent="0.2">
      <c r="A27" s="18" t="s">
        <v>39</v>
      </c>
      <c r="B27" s="42">
        <v>0</v>
      </c>
      <c r="C27" s="21">
        <v>0</v>
      </c>
      <c r="D27" s="75">
        <f t="shared" si="0"/>
        <v>0</v>
      </c>
      <c r="E27" s="42">
        <v>0</v>
      </c>
      <c r="F27" s="21">
        <v>0</v>
      </c>
      <c r="G27" s="75">
        <f t="shared" si="1"/>
        <v>0</v>
      </c>
      <c r="H27" s="90"/>
      <c r="I27" s="3"/>
      <c r="J27" s="3"/>
      <c r="K27" s="3"/>
    </row>
    <row r="28" spans="1:11" x14ac:dyDescent="0.2">
      <c r="A28" s="18" t="s">
        <v>40</v>
      </c>
      <c r="B28" s="42">
        <v>0</v>
      </c>
      <c r="C28" s="21">
        <v>0</v>
      </c>
      <c r="D28" s="75">
        <f t="shared" si="0"/>
        <v>0</v>
      </c>
      <c r="E28" s="42">
        <v>0</v>
      </c>
      <c r="F28" s="21">
        <v>0</v>
      </c>
      <c r="G28" s="75">
        <f t="shared" si="1"/>
        <v>0</v>
      </c>
      <c r="H28" s="90"/>
      <c r="I28" s="3"/>
      <c r="J28" s="3"/>
      <c r="K28" s="3"/>
    </row>
    <row r="29" spans="1:11" ht="25.5" x14ac:dyDescent="0.2">
      <c r="A29" s="18" t="s">
        <v>41</v>
      </c>
      <c r="B29" s="42">
        <v>0</v>
      </c>
      <c r="C29" s="21">
        <v>0</v>
      </c>
      <c r="D29" s="75">
        <f>B29*C29</f>
        <v>0</v>
      </c>
      <c r="E29" s="42">
        <v>0</v>
      </c>
      <c r="F29" s="21">
        <v>0</v>
      </c>
      <c r="G29" s="75">
        <f>E29*F29</f>
        <v>0</v>
      </c>
      <c r="H29" s="90"/>
      <c r="I29" s="3"/>
      <c r="J29" s="3"/>
      <c r="K29" s="3"/>
    </row>
    <row r="30" spans="1:11" x14ac:dyDescent="0.2">
      <c r="A30" s="18" t="s">
        <v>23</v>
      </c>
      <c r="B30" s="42">
        <v>0</v>
      </c>
      <c r="C30" s="21">
        <v>0</v>
      </c>
      <c r="D30" s="75">
        <f t="shared" ref="D30" si="2">B30*C30</f>
        <v>0</v>
      </c>
      <c r="E30" s="42">
        <v>0</v>
      </c>
      <c r="F30" s="21">
        <v>0</v>
      </c>
      <c r="G30" s="75">
        <f t="shared" si="1"/>
        <v>0</v>
      </c>
      <c r="H30" s="90"/>
      <c r="I30" s="3"/>
      <c r="J30" s="3"/>
      <c r="K30" s="3"/>
    </row>
    <row r="31" spans="1:11" x14ac:dyDescent="0.2">
      <c r="A31" s="18" t="s">
        <v>24</v>
      </c>
      <c r="B31" s="42">
        <v>0</v>
      </c>
      <c r="C31" s="21">
        <v>0</v>
      </c>
      <c r="D31" s="75">
        <f>B31*C31</f>
        <v>0</v>
      </c>
      <c r="E31" s="42">
        <v>0</v>
      </c>
      <c r="F31" s="21">
        <v>0</v>
      </c>
      <c r="G31" s="75">
        <f>E31*F31</f>
        <v>0</v>
      </c>
      <c r="H31" s="90"/>
      <c r="I31" s="3"/>
      <c r="J31" s="3"/>
      <c r="K31" s="3"/>
    </row>
    <row r="32" spans="1:11" ht="63" x14ac:dyDescent="0.2">
      <c r="A32" s="18" t="s">
        <v>53</v>
      </c>
      <c r="B32" s="42">
        <v>0</v>
      </c>
      <c r="C32" s="21">
        <v>0</v>
      </c>
      <c r="D32" s="75">
        <f>B32*C32</f>
        <v>0</v>
      </c>
      <c r="E32" s="42">
        <v>0</v>
      </c>
      <c r="F32" s="21">
        <v>0</v>
      </c>
      <c r="G32" s="75">
        <f>E32*F32</f>
        <v>0</v>
      </c>
      <c r="H32" s="67" t="s">
        <v>56</v>
      </c>
      <c r="I32" s="3"/>
      <c r="J32" s="3"/>
      <c r="K32" s="3"/>
    </row>
    <row r="33" spans="1:11" x14ac:dyDescent="0.2">
      <c r="A33" s="18" t="s">
        <v>3</v>
      </c>
      <c r="B33" s="42">
        <v>0</v>
      </c>
      <c r="C33" s="21">
        <v>0</v>
      </c>
      <c r="D33" s="75">
        <f>B33*C33</f>
        <v>0</v>
      </c>
      <c r="E33" s="42">
        <v>0</v>
      </c>
      <c r="F33" s="21">
        <v>0</v>
      </c>
      <c r="G33" s="75">
        <f>E33*F33</f>
        <v>0</v>
      </c>
      <c r="H33" s="67"/>
      <c r="I33" s="3"/>
      <c r="J33" s="3"/>
      <c r="K33" s="3"/>
    </row>
    <row r="34" spans="1:11" ht="25.5" x14ac:dyDescent="0.2">
      <c r="A34" s="18" t="s">
        <v>46</v>
      </c>
      <c r="B34" s="42">
        <v>0</v>
      </c>
      <c r="C34" s="21">
        <v>0</v>
      </c>
      <c r="D34" s="75">
        <f t="shared" ref="D34:D42" si="3">B34*C34</f>
        <v>0</v>
      </c>
      <c r="E34" s="42">
        <v>0</v>
      </c>
      <c r="F34" s="21">
        <v>0</v>
      </c>
      <c r="G34" s="75">
        <f t="shared" ref="G34:G39" si="4">E34*F34</f>
        <v>0</v>
      </c>
      <c r="H34" s="86" t="s">
        <v>45</v>
      </c>
    </row>
    <row r="35" spans="1:11" ht="25.5" x14ac:dyDescent="0.2">
      <c r="A35" s="18" t="s">
        <v>47</v>
      </c>
      <c r="B35" s="42">
        <v>0</v>
      </c>
      <c r="C35" s="21">
        <v>0</v>
      </c>
      <c r="D35" s="75">
        <f t="shared" si="3"/>
        <v>0</v>
      </c>
      <c r="E35" s="42">
        <v>0</v>
      </c>
      <c r="F35" s="21">
        <v>0</v>
      </c>
      <c r="G35" s="75">
        <f t="shared" si="4"/>
        <v>0</v>
      </c>
      <c r="H35" s="87"/>
    </row>
    <row r="36" spans="1:11" ht="25.5" x14ac:dyDescent="0.2">
      <c r="A36" s="18" t="s">
        <v>48</v>
      </c>
      <c r="B36" s="42">
        <v>0</v>
      </c>
      <c r="C36" s="21">
        <v>0</v>
      </c>
      <c r="D36" s="75">
        <f t="shared" si="3"/>
        <v>0</v>
      </c>
      <c r="E36" s="42">
        <v>0</v>
      </c>
      <c r="F36" s="21">
        <v>0</v>
      </c>
      <c r="G36" s="75">
        <f t="shared" si="4"/>
        <v>0</v>
      </c>
      <c r="H36" s="88"/>
    </row>
    <row r="37" spans="1:11" ht="25.5" x14ac:dyDescent="0.2">
      <c r="A37" s="18" t="s">
        <v>27</v>
      </c>
      <c r="B37" s="42">
        <v>0</v>
      </c>
      <c r="C37" s="21">
        <v>0</v>
      </c>
      <c r="D37" s="75">
        <f>B37*C37</f>
        <v>0</v>
      </c>
      <c r="E37" s="42">
        <v>0</v>
      </c>
      <c r="F37" s="21">
        <v>0</v>
      </c>
      <c r="G37" s="75">
        <f>E37*F37</f>
        <v>0</v>
      </c>
      <c r="H37" s="68"/>
      <c r="I37" s="3"/>
      <c r="J37" s="3"/>
      <c r="K37" s="3"/>
    </row>
    <row r="38" spans="1:11" ht="25.5" x14ac:dyDescent="0.2">
      <c r="A38" s="18" t="s">
        <v>52</v>
      </c>
      <c r="B38" s="42">
        <v>0</v>
      </c>
      <c r="C38" s="21">
        <v>0</v>
      </c>
      <c r="D38" s="75">
        <f t="shared" si="3"/>
        <v>0</v>
      </c>
      <c r="E38" s="42">
        <v>0</v>
      </c>
      <c r="F38" s="21">
        <v>0</v>
      </c>
      <c r="G38" s="75">
        <f t="shared" si="4"/>
        <v>0</v>
      </c>
      <c r="H38" s="86" t="s">
        <v>26</v>
      </c>
    </row>
    <row r="39" spans="1:11" ht="25.5" x14ac:dyDescent="0.2">
      <c r="A39" s="18" t="s">
        <v>51</v>
      </c>
      <c r="B39" s="42">
        <v>0</v>
      </c>
      <c r="C39" s="21">
        <v>0</v>
      </c>
      <c r="D39" s="75">
        <f t="shared" si="3"/>
        <v>0</v>
      </c>
      <c r="E39" s="42">
        <v>0</v>
      </c>
      <c r="F39" s="21">
        <v>0</v>
      </c>
      <c r="G39" s="75">
        <f t="shared" si="4"/>
        <v>0</v>
      </c>
      <c r="H39" s="88"/>
    </row>
    <row r="40" spans="1:11" ht="25.5" x14ac:dyDescent="0.2">
      <c r="A40" s="18" t="s">
        <v>57</v>
      </c>
      <c r="B40" s="42">
        <v>0</v>
      </c>
      <c r="C40" s="21">
        <v>0</v>
      </c>
      <c r="D40" s="75">
        <f t="shared" si="3"/>
        <v>0</v>
      </c>
      <c r="E40" s="42">
        <v>0</v>
      </c>
      <c r="F40" s="21">
        <v>0</v>
      </c>
      <c r="G40" s="75">
        <f>E40*F40</f>
        <v>0</v>
      </c>
      <c r="H40" s="69"/>
      <c r="I40" s="3"/>
      <c r="J40" s="3"/>
      <c r="K40" s="3"/>
    </row>
    <row r="41" spans="1:11" s="5" customFormat="1" ht="13.5" thickBot="1" x14ac:dyDescent="0.25">
      <c r="A41" s="34" t="s">
        <v>25</v>
      </c>
      <c r="B41" s="10"/>
      <c r="C41" s="13"/>
      <c r="D41" s="76">
        <f>SUM(D21:D40)</f>
        <v>0</v>
      </c>
      <c r="E41" s="30"/>
      <c r="F41" s="13"/>
      <c r="G41" s="76">
        <f>SUM(G21:G40)</f>
        <v>0</v>
      </c>
      <c r="H41" s="70"/>
      <c r="I41" s="4"/>
      <c r="J41" s="4"/>
      <c r="K41" s="4"/>
    </row>
    <row r="42" spans="1:11" ht="13.5" thickBot="1" x14ac:dyDescent="0.25">
      <c r="A42" s="35" t="s">
        <v>5</v>
      </c>
      <c r="B42" s="43">
        <v>0</v>
      </c>
      <c r="C42" s="31">
        <v>0</v>
      </c>
      <c r="D42" s="75">
        <f t="shared" si="3"/>
        <v>0</v>
      </c>
      <c r="E42" s="43">
        <v>0</v>
      </c>
      <c r="F42" s="31">
        <v>0</v>
      </c>
      <c r="G42" s="75">
        <f t="shared" ref="G42" si="5">E42*F42</f>
        <v>0</v>
      </c>
      <c r="H42" s="71"/>
      <c r="I42" s="3"/>
      <c r="J42" s="3"/>
      <c r="K42" s="3"/>
    </row>
    <row r="43" spans="1:11" ht="15" thickBot="1" x14ac:dyDescent="0.25">
      <c r="A43" s="8" t="s">
        <v>2</v>
      </c>
      <c r="B43" s="11"/>
      <c r="C43" s="15"/>
      <c r="D43" s="77">
        <f>D18+D41+D42</f>
        <v>0</v>
      </c>
      <c r="E43" s="11"/>
      <c r="F43" s="15"/>
      <c r="G43" s="77">
        <f>G18+G41+G42</f>
        <v>0</v>
      </c>
      <c r="H43" s="72"/>
    </row>
    <row r="44" spans="1:11" ht="14.25" x14ac:dyDescent="0.2">
      <c r="A44" s="26"/>
      <c r="B44" s="26"/>
      <c r="C44" s="27"/>
      <c r="D44" s="78"/>
      <c r="E44" s="26"/>
      <c r="F44" s="27"/>
      <c r="G44" s="27"/>
      <c r="H44" s="73"/>
    </row>
    <row r="45" spans="1:11" s="5" customFormat="1" ht="31.5" x14ac:dyDescent="0.2">
      <c r="A45" s="18" t="s">
        <v>59</v>
      </c>
      <c r="B45" s="20"/>
      <c r="C45" s="21"/>
      <c r="D45" s="75">
        <f>D12-D43</f>
        <v>0</v>
      </c>
      <c r="E45" s="20"/>
      <c r="F45" s="21"/>
      <c r="G45" s="19">
        <f>G12-G43</f>
        <v>0</v>
      </c>
      <c r="H45" s="74" t="s">
        <v>58</v>
      </c>
      <c r="I45" s="4"/>
      <c r="J45" s="4"/>
      <c r="K45" s="4"/>
    </row>
  </sheetData>
  <mergeCells count="5">
    <mergeCell ref="A2:H2"/>
    <mergeCell ref="A3:H3"/>
    <mergeCell ref="H34:H36"/>
    <mergeCell ref="H38:H39"/>
    <mergeCell ref="H22:H31"/>
  </mergeCells>
  <phoneticPr fontId="0" type="noConversion"/>
  <pageMargins left="0.25" right="0.25" top="0.75" bottom="0.75" header="0.3" footer="0.3"/>
  <pageSetup paperSize="8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</vt:lpstr>
      <vt:lpstr>Rendiconto!Area_stampa</vt:lpstr>
    </vt:vector>
  </TitlesOfParts>
  <Company>csita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sbrana</dc:creator>
  <cp:lastModifiedBy>Arnaldo Traversone</cp:lastModifiedBy>
  <cp:lastPrinted>2025-05-20T07:48:29Z</cp:lastPrinted>
  <dcterms:created xsi:type="dcterms:W3CDTF">2004-07-21T12:43:26Z</dcterms:created>
  <dcterms:modified xsi:type="dcterms:W3CDTF">2025-05-27T14:28:13Z</dcterms:modified>
</cp:coreProperties>
</file>