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H:\Alta Formazione\MASTER E PERFEZIONAMENTI\MODULISTICA ESSENZIALE\Attivazione e Istituzione\"/>
    </mc:Choice>
  </mc:AlternateContent>
  <xr:revisionPtr revIDLastSave="0" documentId="13_ncr:1_{0D551FEE-7E4E-4B72-ADAC-31AD4379D292}" xr6:coauthVersionLast="47" xr6:coauthVersionMax="47" xr10:uidLastSave="{00000000-0000-0000-0000-000000000000}"/>
  <bookViews>
    <workbookView xWindow="25080" yWindow="-120" windowWidth="25440" windowHeight="15390" tabRatio="631" xr2:uid="{00000000-000D-0000-FFFF-FFFF00000000}"/>
  </bookViews>
  <sheets>
    <sheet name="Budget Previsionale" sheetId="4" r:id="rId1"/>
  </sheets>
  <definedNames>
    <definedName name="_xlnm.Print_Area" localSheetId="0">'Budget Previsionale'!$A$1:$K$53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E14" i="4"/>
  <c r="H7" i="4"/>
  <c r="H6" i="4"/>
  <c r="E7" i="4"/>
  <c r="E6" i="4"/>
  <c r="E57" i="4"/>
  <c r="H57" i="4"/>
  <c r="E53" i="4"/>
  <c r="H53" i="4"/>
  <c r="B49" i="4"/>
  <c r="H9" i="4"/>
  <c r="E9" i="4"/>
  <c r="H54" i="4" l="1"/>
  <c r="H55" i="4"/>
  <c r="H58" i="4"/>
  <c r="H59" i="4"/>
  <c r="H60" i="4"/>
  <c r="E54" i="4"/>
  <c r="E55" i="4"/>
  <c r="E58" i="4"/>
  <c r="E59" i="4"/>
  <c r="E60" i="4"/>
  <c r="E34" i="4"/>
  <c r="E35" i="4"/>
  <c r="E36" i="4"/>
  <c r="E37" i="4"/>
  <c r="E30" i="4"/>
  <c r="E39" i="4"/>
  <c r="E32" i="4"/>
  <c r="H34" i="4"/>
  <c r="H35" i="4"/>
  <c r="H36" i="4"/>
  <c r="H37" i="4"/>
  <c r="H30" i="4"/>
  <c r="H39" i="4"/>
  <c r="H32" i="4"/>
  <c r="H24" i="4"/>
  <c r="H25" i="4"/>
  <c r="H26" i="4"/>
  <c r="H27" i="4"/>
  <c r="H28" i="4"/>
  <c r="H29" i="4"/>
  <c r="H31" i="4"/>
  <c r="H33" i="4" s="1"/>
  <c r="H23" i="4"/>
  <c r="E31" i="4"/>
  <c r="E33" i="4" s="1"/>
  <c r="E24" i="4"/>
  <c r="E25" i="4"/>
  <c r="E26" i="4"/>
  <c r="E27" i="4"/>
  <c r="E28" i="4"/>
  <c r="E29" i="4"/>
  <c r="E23" i="4"/>
  <c r="I41" i="4"/>
  <c r="H8" i="4"/>
  <c r="H19" i="4" s="1"/>
  <c r="E8" i="4"/>
  <c r="E19" i="4" s="1"/>
  <c r="H13" i="4"/>
  <c r="H61" i="4" l="1"/>
  <c r="E61" i="4"/>
  <c r="H41" i="4"/>
  <c r="E41" i="4"/>
  <c r="H17" i="4" l="1"/>
  <c r="H18" i="4"/>
  <c r="E18" i="4"/>
  <c r="E17" i="4"/>
  <c r="E20" i="4" s="1"/>
  <c r="E43" i="4" s="1"/>
  <c r="E52" i="4" s="1"/>
  <c r="E56" i="4" s="1"/>
  <c r="E62" i="4" s="1"/>
  <c r="E44" i="4"/>
  <c r="H20" i="4" l="1"/>
  <c r="H43" i="4" s="1"/>
  <c r="H52" i="4" s="1"/>
  <c r="H56" i="4" s="1"/>
  <c r="H62" i="4" s="1"/>
  <c r="H44" i="4"/>
  <c r="H49" i="4"/>
  <c r="H48" i="4"/>
  <c r="E49" i="4"/>
  <c r="E63" i="4" s="1"/>
  <c r="E48" i="4"/>
  <c r="H63" i="4"/>
</calcChain>
</file>

<file path=xl/sharedStrings.xml><?xml version="1.0" encoding="utf-8"?>
<sst xmlns="http://schemas.openxmlformats.org/spreadsheetml/2006/main" count="102" uniqueCount="93">
  <si>
    <t xml:space="preserve">L'accantonamento è escluso dal calcolo del 5°/°° </t>
  </si>
  <si>
    <t>Accantonamento per ed. successiva</t>
  </si>
  <si>
    <t>RICAVI</t>
  </si>
  <si>
    <t>TOTALE COSTI</t>
  </si>
  <si>
    <t>ACQUISTO BENI INVENTARIABILI</t>
  </si>
  <si>
    <t>CONTRIBUTI DI ATENEO</t>
  </si>
  <si>
    <t>Note</t>
  </si>
  <si>
    <t>TOTALE COSTI ESTERNI DI FUNZIONAMENTO</t>
  </si>
  <si>
    <t>Totale Costi interni di Funzionamento a carico CONTO TERZI</t>
  </si>
  <si>
    <t xml:space="preserve">COSTI INTERNI DI FUNZIONAMENTO </t>
  </si>
  <si>
    <t>C. Unitario</t>
  </si>
  <si>
    <t>Costi Vari - Spese per Missioni personale interno</t>
  </si>
  <si>
    <t>Acquisti - Materiale didattico</t>
  </si>
  <si>
    <t>Acquisti - Cancelleria</t>
  </si>
  <si>
    <t>Acquisti - Spese varie (postali, bolli, piccole spese, spedizioni, mensa, catering, ect)</t>
  </si>
  <si>
    <t>Qt/Ore</t>
  </si>
  <si>
    <t>CONTO TERZI - Quota Fondo Comune di Ateneo</t>
  </si>
  <si>
    <t>CONTO TERZI - Quota al personale coinvolto nel progetto</t>
  </si>
  <si>
    <t>Quota</t>
  </si>
  <si>
    <t>Nr allievi massimo</t>
  </si>
  <si>
    <t>Nr allievi minimo</t>
  </si>
  <si>
    <t>Contributi a carico dei partecipanti con borsa</t>
  </si>
  <si>
    <t xml:space="preserve">Direttamente da Partner </t>
  </si>
  <si>
    <t>Per costi esterni di funzionamento si intendono tutte le spese sostenute dalla "cassa" del Master su indicazione del Comitato di Gestione, mentre la voce "Direttamente da Partner" indica le spese sempre decise dal Comitato, ma effettuate direttamente da Partner del Progetto e che incidono sui ricavi</t>
  </si>
  <si>
    <r>
      <t xml:space="preserve">CONTO TERZI - </t>
    </r>
    <r>
      <rPr>
        <b/>
        <sz val="10"/>
        <rFont val="Tahoma"/>
        <family val="2"/>
      </rPr>
      <t>AVANZO</t>
    </r>
    <r>
      <rPr>
        <b/>
        <sz val="10"/>
        <color rgb="FFFF0000"/>
        <rFont val="Tahoma"/>
        <family val="2"/>
      </rPr>
      <t xml:space="preserve"> - Quota al personale coinvolto nel progetto</t>
    </r>
  </si>
  <si>
    <t>L'avanzo NON deve essere negativo, se positivo deve essere accantonato per edizione successiva</t>
  </si>
  <si>
    <t>Contributi a carico dei partecipanti funzionamento Master</t>
  </si>
  <si>
    <t>Nr 2 Bolli da 16,00 Euro</t>
  </si>
  <si>
    <t>Contributo Universitario così come deliberato annualmente dagli organi di Ateneo</t>
  </si>
  <si>
    <t>Importi con numero minimo Alievi</t>
  </si>
  <si>
    <t xml:space="preserve">Importi con numero massimo Alievi </t>
  </si>
  <si>
    <r>
      <t xml:space="preserve">TOTALE RICAVI </t>
    </r>
    <r>
      <rPr>
        <sz val="8"/>
        <rFont val="Tahoma"/>
        <family val="2"/>
      </rPr>
      <t>(NB Contributo Universitario e Bolli non concorrono al'importo)</t>
    </r>
  </si>
  <si>
    <r>
      <t>Entrate diverse</t>
    </r>
    <r>
      <rPr>
        <sz val="8"/>
        <rFont val="Tahoma"/>
        <family val="2"/>
      </rPr>
      <t xml:space="preserve"> (Es: accantonamento da edizione precedente)</t>
    </r>
  </si>
  <si>
    <t>Costi Indiretti</t>
  </si>
  <si>
    <t>Spese Generali di Ateneo - (5%)</t>
  </si>
  <si>
    <t>Fondo per la Ricerca scientifica (5°/°°)</t>
  </si>
  <si>
    <t>Mansione nel Master</t>
  </si>
  <si>
    <t>Docenza</t>
  </si>
  <si>
    <t>Percentuale</t>
  </si>
  <si>
    <t>Spese generali di struttura (dal 2% al 10% se Delibera Struttura)</t>
  </si>
  <si>
    <t xml:space="preserve">COSTI DIRETTI DI FUNZIONAMENTO </t>
  </si>
  <si>
    <r>
      <t xml:space="preserve">Calcola la percentuale sul totale dei proventi meno la quota di accantonamento da edizione precedente, meno la quota da trasferire ai partner  di progetto - </t>
    </r>
    <r>
      <rPr>
        <b/>
        <sz val="10"/>
        <rFont val="Tahoma"/>
        <family val="2"/>
      </rPr>
      <t>ATTENZIONE:</t>
    </r>
    <r>
      <rPr>
        <sz val="10"/>
        <rFont val="Tahoma"/>
        <family val="2"/>
      </rPr>
      <t xml:space="preserve"> le borse pagate con eventuale avanzo da edizione precedente non sono assoggettate al 5 per mille</t>
    </r>
  </si>
  <si>
    <t>Calcola la percentuale sul totale iscrizioni al netto dei contributi esterni al progetto e all'avanzo dell'edizione precedente</t>
  </si>
  <si>
    <t xml:space="preserve">c) attività di formazione, non rientrante nei compiti istituzionali dell’Università, relativa alla progettazione, gestione e/o esecuzione di corsi di qualificazione professionale e/o di aggiornamento, master universitari, seminari, soggetti terzi, pubblici o privati;  convegni e/o conferenze, svolti per conto di </t>
  </si>
  <si>
    <r>
      <t xml:space="preserve">Master </t>
    </r>
    <r>
      <rPr>
        <b/>
        <sz val="10"/>
        <color rgb="FFC00000"/>
        <rFont val="Tahoma"/>
        <family val="2"/>
      </rPr>
      <t>Primo/Secondo</t>
    </r>
    <r>
      <rPr>
        <b/>
        <sz val="10"/>
        <rFont val="Tahoma"/>
        <family val="2"/>
      </rPr>
      <t xml:space="preserve"> Livello - in </t>
    </r>
    <r>
      <rPr>
        <b/>
        <sz val="10"/>
        <color rgb="FFC00000"/>
        <rFont val="Tahoma"/>
        <family val="2"/>
      </rPr>
      <t>DENOMINAZIONE MASTER</t>
    </r>
    <r>
      <rPr>
        <b/>
        <sz val="10"/>
        <rFont val="Tahoma"/>
        <family val="2"/>
      </rPr>
      <t xml:space="preserve"> - Edizione </t>
    </r>
    <r>
      <rPr>
        <b/>
        <sz val="10"/>
        <color rgb="FFC00000"/>
        <rFont val="Tahoma"/>
        <family val="2"/>
      </rPr>
      <t>___</t>
    </r>
    <r>
      <rPr>
        <b/>
        <sz val="10"/>
        <rFont val="Tahoma"/>
        <family val="2"/>
      </rPr>
      <t xml:space="preserve"> - A/A 20</t>
    </r>
    <r>
      <rPr>
        <b/>
        <sz val="10"/>
        <color rgb="FFC00000"/>
        <rFont val="Tahoma"/>
        <family val="2"/>
      </rPr>
      <t>__-__</t>
    </r>
  </si>
  <si>
    <t>Qt/Ore/%</t>
  </si>
  <si>
    <t>Regolamento per lo svolgimento di attività di didattica per il conferimento di incarichi e contratti di insegnamento; Circolare Area Direzionale n. 15 del 10/4/2025</t>
  </si>
  <si>
    <t xml:space="preserve">Servizi - Progettazione </t>
  </si>
  <si>
    <t>Servizi - Promozione</t>
  </si>
  <si>
    <t>Servizi - Selezione e orientamento</t>
  </si>
  <si>
    <t>Servizi - Direzione</t>
  </si>
  <si>
    <t xml:space="preserve">Servizi - Assistenza alla didattica: coordinamento didattico </t>
  </si>
  <si>
    <t xml:space="preserve">Servizi - Assistenza alla didattica: tutorship </t>
  </si>
  <si>
    <t>Servizi - Gestione stage e orientamento</t>
  </si>
  <si>
    <t>Servizi - Soggetti Esterni - Ore docenza - art. 23, comma 1, L. 240/2010</t>
  </si>
  <si>
    <t>Servizi - Soggetti - Esterni - Ore docenza - art. 23, comma 2, L. 240/2010</t>
  </si>
  <si>
    <t>Servizi - Segreteria organizzativa e amministrativa</t>
  </si>
  <si>
    <t>Affitto sedi e attrezzature</t>
  </si>
  <si>
    <t>Gli importi accantonati vengono posti su una partita del Dipartimento di Afferenza e dedicata esclusivamente al Master</t>
  </si>
  <si>
    <t>TOTALE DA RIPARTIRE IN CONTO TERZI</t>
  </si>
  <si>
    <t>PERSONALE DOCENTE</t>
  </si>
  <si>
    <t>PERSONALE TABS</t>
  </si>
  <si>
    <t xml:space="preserve">Professore ordinario e straordinario </t>
  </si>
  <si>
    <t xml:space="preserve">Professore associato </t>
  </si>
  <si>
    <t xml:space="preserve">Ricercatore </t>
  </si>
  <si>
    <t xml:space="preserve">Dirigenti (da far confluire nel Fondo Dirigenti) </t>
  </si>
  <si>
    <t xml:space="preserve">EP </t>
  </si>
  <si>
    <t xml:space="preserve">Area Funzionari </t>
  </si>
  <si>
    <t xml:space="preserve">Area Collaboratori </t>
  </si>
  <si>
    <t xml:space="preserve">Area Operatori </t>
  </si>
  <si>
    <t>TABELLA COSTI ORARI ATTIVITA' CONTO TERZI</t>
  </si>
  <si>
    <t>Allegare la Delibera della struttura</t>
  </si>
  <si>
    <t xml:space="preserve">COMPENSO A DOCENTI DELL’ATENEO PER ATTIVITÀ DI DIREZIONE E COORDINAMENTO DEL CORSO
• percentuale fino al 15% per incassi fino a 100.000 Euro; 
• percentuale fino al 13% per incassi tra 100.001 e 200.000 Euro; 
• percentuale fino al 10% per incassi superiori a 200.000 Euro. </t>
  </si>
  <si>
    <r>
      <rPr>
        <b/>
        <sz val="10"/>
        <color rgb="FF002677"/>
        <rFont val="Tahoma"/>
        <family val="2"/>
      </rPr>
      <t xml:space="preserve">Circolare Area Direzionale n. 15 del 10/4/2025 </t>
    </r>
    <r>
      <rPr>
        <sz val="10"/>
        <color rgb="FF002677"/>
        <rFont val="Tahoma"/>
        <family val="2"/>
      </rPr>
      <t>NB la formula calcola automaticamente l'importo massimo di competenza, resta la facoltà di abbassarlo al livello desiderato.</t>
    </r>
  </si>
  <si>
    <t>Rendiconto di previsione/consuntivo Master conto terzi</t>
  </si>
  <si>
    <t>Alllegato 2 - rendiconto sulla base art. 2 comma 1 par c) Regolamento per la disciplina dell’attività conto terzi</t>
  </si>
  <si>
    <t>Servizi - Spese mobilità docenti esterni (Vitto, Alloggio, Trasporti)</t>
  </si>
  <si>
    <t>Regolamento per la disciplina dell’attività conto terzi - Allegato 2</t>
  </si>
  <si>
    <t xml:space="preserve">C. Unitario (comprensivo di IRAP) </t>
  </si>
  <si>
    <t xml:space="preserve">Personale Docente Master - P. Ordinari </t>
  </si>
  <si>
    <t>Personale Docente Master - P. Associati</t>
  </si>
  <si>
    <t>Personale Docente Master - Ricercatori</t>
  </si>
  <si>
    <t>Personale TA direttamente coinvolto nel Master - Area EP</t>
  </si>
  <si>
    <t>Personale TA direttamente coinvolto nel Master - Area Funzionari</t>
  </si>
  <si>
    <t>Personale TA direttamente coinvolto nel Master - Area Collaboratori</t>
  </si>
  <si>
    <t>Personale TA direttamente coinvolto nel Master - Area Operatori</t>
  </si>
  <si>
    <t>Direzione e coordinamento</t>
  </si>
  <si>
    <t>Totale Docenti</t>
  </si>
  <si>
    <t>Totale Personale TA</t>
  </si>
  <si>
    <r>
      <t xml:space="preserve">Finanziamenti esterni a copertura dei Contributi a carico dei partecipanti </t>
    </r>
    <r>
      <rPr>
        <sz val="8"/>
        <rFont val="Tahoma"/>
        <family val="2"/>
      </rPr>
      <t>(qui il complessivo su scheda Progetto il dettaglio)</t>
    </r>
  </si>
  <si>
    <r>
      <t xml:space="preserve">Finanziamenti esterni a copertura del Contributo Universitario </t>
    </r>
    <r>
      <rPr>
        <sz val="8"/>
        <rFont val="Tahoma"/>
        <family val="2"/>
      </rPr>
      <t>(qui il complessivo su scheda Progetto il dettaglio)</t>
    </r>
  </si>
  <si>
    <r>
      <t xml:space="preserve">Finanziamenti esterni a copertura dei bolli </t>
    </r>
    <r>
      <rPr>
        <sz val="8"/>
        <rFont val="Tahoma"/>
        <family val="2"/>
      </rPr>
      <t>(qui il complessivo su scheda Progetto il dettaglio)</t>
    </r>
  </si>
  <si>
    <t>Da eliminare se i relativi importi a carico del Committente e da inserirsi nella riga dedicata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</si>
</sst>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quot;€&quot;\ #,##0.00"/>
  </numFmts>
  <fonts count="17" x14ac:knownFonts="1">
    <font>
      <sz val="10"/>
      <name val="Arial"/>
    </font>
    <font>
      <sz val="10"/>
      <name val="Arial"/>
      <family val="2"/>
    </font>
    <font>
      <b/>
      <sz val="10"/>
      <name val="Tahoma"/>
      <family val="2"/>
    </font>
    <font>
      <sz val="10"/>
      <name val="Tahoma"/>
      <family val="2"/>
    </font>
    <font>
      <sz val="10"/>
      <name val="Arial"/>
      <family val="2"/>
    </font>
    <font>
      <sz val="10"/>
      <name val="Arial"/>
      <family val="2"/>
    </font>
    <font>
      <sz val="11"/>
      <color indexed="8"/>
      <name val="Calibri"/>
      <family val="2"/>
    </font>
    <font>
      <sz val="10"/>
      <name val="Verdana"/>
      <family val="2"/>
    </font>
    <font>
      <b/>
      <sz val="11"/>
      <name val="Tahoma"/>
      <family val="2"/>
    </font>
    <font>
      <sz val="11"/>
      <color theme="1"/>
      <name val="Calibri"/>
      <family val="2"/>
      <scheme val="minor"/>
    </font>
    <font>
      <b/>
      <sz val="10"/>
      <color rgb="FFFF0000"/>
      <name val="Tahoma"/>
      <family val="2"/>
    </font>
    <font>
      <sz val="10"/>
      <color rgb="FF00B050"/>
      <name val="Tahoma"/>
      <family val="2"/>
    </font>
    <font>
      <b/>
      <sz val="10"/>
      <color rgb="FFFFFF00"/>
      <name val="Tahoma"/>
      <family val="2"/>
    </font>
    <font>
      <sz val="8"/>
      <name val="Tahoma"/>
      <family val="2"/>
    </font>
    <font>
      <b/>
      <sz val="10"/>
      <color rgb="FFC00000"/>
      <name val="Tahoma"/>
      <family val="2"/>
    </font>
    <font>
      <sz val="10"/>
      <color rgb="FF002677"/>
      <name val="Tahoma"/>
      <family val="2"/>
    </font>
    <font>
      <b/>
      <sz val="10"/>
      <color rgb="FF002677"/>
      <name val="Tahoma"/>
      <family val="2"/>
    </font>
  </fonts>
  <fills count="6">
    <fill>
      <patternFill patternType="none"/>
    </fill>
    <fill>
      <patternFill patternType="gray125"/>
    </fill>
    <fill>
      <patternFill patternType="gray0625"/>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10">
    <xf numFmtId="0" fontId="0" fillId="0" borderId="0"/>
    <xf numFmtId="43" fontId="1" fillId="0" borderId="0" applyFont="0" applyFill="0" applyBorder="0" applyAlignment="0" applyProtection="0"/>
    <xf numFmtId="43" fontId="6" fillId="0" borderId="0" applyFont="0" applyFill="0" applyBorder="0" applyAlignment="0" applyProtection="0"/>
    <xf numFmtId="0" fontId="9" fillId="0" borderId="0"/>
    <xf numFmtId="0" fontId="5" fillId="0" borderId="0"/>
    <xf numFmtId="0" fontId="4" fillId="0" borderId="0"/>
    <xf numFmtId="0" fontId="7" fillId="0" borderId="0"/>
    <xf numFmtId="0" fontId="9" fillId="0" borderId="0"/>
    <xf numFmtId="0" fontId="4" fillId="0" borderId="0"/>
    <xf numFmtId="9" fontId="4" fillId="0" borderId="0" applyFont="0" applyFill="0" applyBorder="0" applyAlignment="0" applyProtection="0"/>
  </cellStyleXfs>
  <cellXfs count="182">
    <xf numFmtId="0" fontId="0" fillId="0" borderId="0" xfId="0"/>
    <xf numFmtId="0" fontId="3" fillId="0" borderId="0" xfId="0" applyFont="1"/>
    <xf numFmtId="0" fontId="2" fillId="0" borderId="0" xfId="0" applyFont="1"/>
    <xf numFmtId="3" fontId="3" fillId="0" borderId="0" xfId="3" applyNumberFormat="1" applyFont="1" applyAlignment="1">
      <alignment horizontal="right" vertical="top" wrapText="1"/>
    </xf>
    <xf numFmtId="3" fontId="3" fillId="3" borderId="0" xfId="3" applyNumberFormat="1" applyFont="1" applyFill="1" applyAlignment="1">
      <alignment horizontal="right" vertical="top" wrapText="1"/>
    </xf>
    <xf numFmtId="0" fontId="3" fillId="3" borderId="0" xfId="0" applyFont="1" applyFill="1"/>
    <xf numFmtId="0" fontId="2" fillId="0" borderId="4" xfId="0" applyFont="1" applyBorder="1"/>
    <xf numFmtId="0" fontId="3" fillId="0" borderId="6" xfId="0" applyFont="1" applyBorder="1" applyAlignment="1">
      <alignment vertical="top" wrapText="1"/>
    </xf>
    <xf numFmtId="0" fontId="3" fillId="0" borderId="5" xfId="0" applyFont="1" applyBorder="1" applyAlignment="1">
      <alignment horizontal="right" vertical="top" wrapText="1"/>
    </xf>
    <xf numFmtId="0" fontId="2" fillId="0" borderId="10" xfId="0" applyFont="1" applyBorder="1" applyAlignment="1">
      <alignment vertical="top" wrapText="1"/>
    </xf>
    <xf numFmtId="0" fontId="2" fillId="4" borderId="11" xfId="0" applyFont="1" applyFill="1" applyBorder="1" applyAlignment="1">
      <alignment vertical="top" wrapText="1"/>
    </xf>
    <xf numFmtId="0" fontId="3" fillId="0" borderId="15" xfId="0" applyFont="1" applyBorder="1" applyAlignment="1">
      <alignment horizontal="right" vertical="top" wrapText="1"/>
    </xf>
    <xf numFmtId="3" fontId="2" fillId="2" borderId="18" xfId="0" applyNumberFormat="1" applyFont="1" applyFill="1" applyBorder="1" applyAlignment="1">
      <alignment horizontal="right" vertical="top" wrapText="1"/>
    </xf>
    <xf numFmtId="0" fontId="2" fillId="0" borderId="12" xfId="0" applyFont="1" applyBorder="1" applyAlignment="1">
      <alignment horizontal="right" vertical="top" wrapText="1"/>
    </xf>
    <xf numFmtId="0" fontId="8" fillId="0" borderId="10" xfId="0" applyFont="1" applyBorder="1" applyAlignment="1">
      <alignment vertical="top" wrapText="1"/>
    </xf>
    <xf numFmtId="0" fontId="3" fillId="0" borderId="0" xfId="0" applyFont="1" applyAlignment="1">
      <alignment vertical="center"/>
    </xf>
    <xf numFmtId="0" fontId="2" fillId="0" borderId="15" xfId="0" applyFont="1" applyBorder="1" applyAlignment="1">
      <alignment horizontal="center" vertical="top" wrapText="1"/>
    </xf>
    <xf numFmtId="0" fontId="11" fillId="3" borderId="5" xfId="0" applyFont="1" applyFill="1" applyBorder="1" applyAlignment="1">
      <alignment vertical="top" wrapText="1"/>
    </xf>
    <xf numFmtId="0" fontId="2" fillId="0" borderId="5" xfId="0" applyFont="1" applyBorder="1" applyAlignment="1">
      <alignment vertical="top" wrapText="1"/>
    </xf>
    <xf numFmtId="0" fontId="8" fillId="0" borderId="21" xfId="0" applyFont="1" applyBorder="1" applyAlignment="1">
      <alignment vertical="center" wrapText="1"/>
    </xf>
    <xf numFmtId="0" fontId="3" fillId="0" borderId="9" xfId="0" applyFont="1" applyBorder="1" applyAlignment="1">
      <alignment horizontal="left" vertical="top" wrapText="1"/>
    </xf>
    <xf numFmtId="0" fontId="2" fillId="0" borderId="22" xfId="0" applyFont="1" applyBorder="1" applyAlignment="1">
      <alignment vertical="top" wrapText="1"/>
    </xf>
    <xf numFmtId="0" fontId="11" fillId="3" borderId="18" xfId="0" applyFont="1" applyFill="1" applyBorder="1" applyAlignment="1">
      <alignment vertical="top" wrapText="1"/>
    </xf>
    <xf numFmtId="0" fontId="2" fillId="0" borderId="21" xfId="0" applyFont="1" applyBorder="1" applyAlignment="1">
      <alignment horizontal="left" vertical="top" wrapText="1"/>
    </xf>
    <xf numFmtId="0" fontId="2" fillId="0" borderId="23" xfId="0" applyFont="1" applyBorder="1" applyAlignment="1">
      <alignment vertical="top" wrapText="1"/>
    </xf>
    <xf numFmtId="0" fontId="3" fillId="0" borderId="23" xfId="0" applyFont="1" applyBorder="1" applyAlignment="1">
      <alignment horizontal="right" vertical="top" wrapText="1"/>
    </xf>
    <xf numFmtId="0" fontId="10" fillId="0" borderId="13" xfId="0" applyFont="1" applyBorder="1" applyAlignment="1">
      <alignment horizontal="center" vertical="top" wrapText="1"/>
    </xf>
    <xf numFmtId="0" fontId="10" fillId="0" borderId="30" xfId="0" applyFont="1" applyBorder="1" applyAlignment="1">
      <alignment vertical="center" wrapText="1"/>
    </xf>
    <xf numFmtId="0" fontId="3" fillId="0" borderId="2" xfId="0" applyFont="1" applyBorder="1" applyAlignment="1">
      <alignment vertical="top" wrapText="1"/>
    </xf>
    <xf numFmtId="0" fontId="2" fillId="4" borderId="3" xfId="0" applyFont="1" applyFill="1" applyBorder="1" applyAlignment="1">
      <alignment vertical="top" wrapText="1"/>
    </xf>
    <xf numFmtId="0" fontId="2" fillId="0" borderId="14" xfId="0" applyFont="1" applyBorder="1" applyAlignment="1">
      <alignment vertical="top" wrapText="1"/>
    </xf>
    <xf numFmtId="0" fontId="10" fillId="0" borderId="14" xfId="0" applyFont="1" applyBorder="1" applyAlignment="1">
      <alignment horizontal="center" vertical="top" wrapText="1"/>
    </xf>
    <xf numFmtId="0" fontId="3" fillId="0" borderId="32" xfId="0" applyFont="1" applyBorder="1" applyAlignment="1">
      <alignment horizontal="left" vertical="top" wrapText="1"/>
    </xf>
    <xf numFmtId="0" fontId="2" fillId="0" borderId="33" xfId="0" applyFont="1" applyBorder="1" applyAlignment="1">
      <alignment vertical="top" wrapText="1"/>
    </xf>
    <xf numFmtId="0" fontId="2" fillId="0" borderId="31" xfId="0" applyFont="1" applyBorder="1" applyAlignment="1">
      <alignment horizontal="left" vertical="top" wrapText="1"/>
    </xf>
    <xf numFmtId="0" fontId="8" fillId="0" borderId="31" xfId="0" applyFont="1" applyBorder="1" applyAlignment="1">
      <alignment vertical="center" wrapText="1"/>
    </xf>
    <xf numFmtId="0" fontId="10" fillId="0" borderId="34" xfId="0" applyFont="1" applyBorder="1" applyAlignment="1">
      <alignment vertical="center" wrapText="1"/>
    </xf>
    <xf numFmtId="0" fontId="3" fillId="0" borderId="25" xfId="0" applyFont="1" applyBorder="1"/>
    <xf numFmtId="165" fontId="3" fillId="0" borderId="0" xfId="0" applyNumberFormat="1" applyFont="1" applyAlignment="1">
      <alignment horizontal="right"/>
    </xf>
    <xf numFmtId="165" fontId="2" fillId="0" borderId="32" xfId="0" applyNumberFormat="1" applyFont="1" applyBorder="1" applyAlignment="1">
      <alignment horizontal="right" vertical="top" wrapText="1"/>
    </xf>
    <xf numFmtId="165" fontId="3" fillId="0" borderId="2" xfId="0" applyNumberFormat="1" applyFont="1" applyBorder="1" applyAlignment="1">
      <alignment horizontal="right" vertical="top" wrapText="1"/>
    </xf>
    <xf numFmtId="165" fontId="2" fillId="4" borderId="3" xfId="0" applyNumberFormat="1" applyFont="1" applyFill="1" applyBorder="1" applyAlignment="1">
      <alignment horizontal="right" vertical="top" wrapText="1"/>
    </xf>
    <xf numFmtId="165" fontId="2" fillId="0" borderId="14" xfId="0" applyNumberFormat="1" applyFont="1" applyBorder="1" applyAlignment="1">
      <alignment horizontal="right" vertical="top" wrapText="1"/>
    </xf>
    <xf numFmtId="165" fontId="2" fillId="0" borderId="16" xfId="0" applyNumberFormat="1" applyFont="1" applyBorder="1" applyAlignment="1">
      <alignment horizontal="right" vertical="top" wrapText="1"/>
    </xf>
    <xf numFmtId="165" fontId="2" fillId="0" borderId="0" xfId="0" applyNumberFormat="1" applyFont="1" applyAlignment="1">
      <alignment horizontal="right"/>
    </xf>
    <xf numFmtId="165" fontId="10" fillId="0" borderId="14" xfId="0" applyNumberFormat="1" applyFont="1" applyBorder="1" applyAlignment="1">
      <alignment horizontal="right" vertical="top" wrapText="1"/>
    </xf>
    <xf numFmtId="165" fontId="3" fillId="0" borderId="32" xfId="0" applyNumberFormat="1" applyFont="1" applyBorder="1" applyAlignment="1">
      <alignment horizontal="right" vertical="top" wrapText="1"/>
    </xf>
    <xf numFmtId="165" fontId="2" fillId="0" borderId="33" xfId="0" applyNumberFormat="1" applyFont="1" applyBorder="1" applyAlignment="1">
      <alignment horizontal="right" vertical="top" wrapText="1"/>
    </xf>
    <xf numFmtId="165" fontId="2" fillId="0" borderId="31" xfId="0" applyNumberFormat="1" applyFont="1" applyBorder="1" applyAlignment="1">
      <alignment horizontal="right" vertical="top" wrapText="1"/>
    </xf>
    <xf numFmtId="165" fontId="8" fillId="0" borderId="31" xfId="0" applyNumberFormat="1" applyFont="1" applyBorder="1" applyAlignment="1">
      <alignment horizontal="right" vertical="center" wrapText="1"/>
    </xf>
    <xf numFmtId="165" fontId="10" fillId="0" borderId="34" xfId="0" applyNumberFormat="1" applyFont="1" applyBorder="1" applyAlignment="1">
      <alignment horizontal="right" vertical="center" wrapText="1"/>
    </xf>
    <xf numFmtId="165" fontId="3" fillId="0" borderId="25" xfId="0" applyNumberFormat="1" applyFont="1" applyBorder="1" applyAlignment="1">
      <alignment horizontal="right"/>
    </xf>
    <xf numFmtId="165" fontId="3" fillId="0" borderId="0" xfId="0" applyNumberFormat="1" applyFont="1"/>
    <xf numFmtId="165" fontId="2" fillId="2" borderId="1" xfId="0" applyNumberFormat="1" applyFont="1" applyFill="1" applyBorder="1" applyAlignment="1">
      <alignment horizontal="center" vertical="top" wrapText="1"/>
    </xf>
    <xf numFmtId="165" fontId="3" fillId="0" borderId="14" xfId="0" applyNumberFormat="1" applyFont="1" applyBorder="1" applyAlignment="1">
      <alignment horizontal="right" vertical="top" wrapText="1"/>
    </xf>
    <xf numFmtId="165" fontId="2" fillId="0" borderId="0" xfId="0" applyNumberFormat="1" applyFont="1"/>
    <xf numFmtId="165" fontId="2" fillId="2" borderId="19" xfId="0" applyNumberFormat="1" applyFont="1" applyFill="1" applyBorder="1" applyAlignment="1">
      <alignment horizontal="right" vertical="top" wrapText="1"/>
    </xf>
    <xf numFmtId="165" fontId="3" fillId="0" borderId="1" xfId="0" applyNumberFormat="1" applyFont="1" applyBorder="1" applyAlignment="1">
      <alignment horizontal="right" vertical="top" wrapText="1"/>
    </xf>
    <xf numFmtId="165" fontId="2" fillId="3" borderId="17" xfId="0" applyNumberFormat="1" applyFont="1" applyFill="1" applyBorder="1" applyAlignment="1">
      <alignment horizontal="right" vertical="top" wrapText="1"/>
    </xf>
    <xf numFmtId="165" fontId="2" fillId="0" borderId="20" xfId="0" applyNumberFormat="1" applyFont="1" applyBorder="1" applyAlignment="1">
      <alignment horizontal="right" vertical="top" wrapText="1"/>
    </xf>
    <xf numFmtId="165" fontId="8" fillId="0" borderId="20" xfId="0" applyNumberFormat="1" applyFont="1" applyBorder="1" applyAlignment="1">
      <alignment horizontal="right" vertical="center" wrapText="1"/>
    </xf>
    <xf numFmtId="165" fontId="10" fillId="0" borderId="20" xfId="0" applyNumberFormat="1" applyFont="1" applyBorder="1" applyAlignment="1">
      <alignment horizontal="right" vertical="center" wrapText="1"/>
    </xf>
    <xf numFmtId="165" fontId="3" fillId="3" borderId="1" xfId="0" applyNumberFormat="1" applyFont="1" applyFill="1" applyBorder="1" applyAlignment="1">
      <alignment horizontal="right" vertical="top" wrapText="1"/>
    </xf>
    <xf numFmtId="165" fontId="2" fillId="2" borderId="17" xfId="0" applyNumberFormat="1" applyFont="1" applyFill="1" applyBorder="1" applyAlignment="1">
      <alignment horizontal="right" vertical="top" wrapText="1"/>
    </xf>
    <xf numFmtId="165" fontId="2" fillId="0" borderId="3" xfId="0" applyNumberFormat="1" applyFont="1" applyBorder="1" applyAlignment="1">
      <alignment horizontal="right" vertical="top" wrapText="1"/>
    </xf>
    <xf numFmtId="165" fontId="2" fillId="0" borderId="19" xfId="0" applyNumberFormat="1" applyFont="1" applyBorder="1" applyAlignment="1">
      <alignment horizontal="right" vertical="top" wrapText="1"/>
    </xf>
    <xf numFmtId="165" fontId="2" fillId="2" borderId="20" xfId="0" applyNumberFormat="1" applyFont="1" applyFill="1" applyBorder="1" applyAlignment="1">
      <alignment horizontal="right" vertical="center" wrapText="1"/>
    </xf>
    <xf numFmtId="0" fontId="10" fillId="0" borderId="24" xfId="0" applyFont="1" applyBorder="1" applyAlignment="1">
      <alignment vertical="center"/>
    </xf>
    <xf numFmtId="165" fontId="3" fillId="0" borderId="25" xfId="0" applyNumberFormat="1" applyFont="1" applyBorder="1"/>
    <xf numFmtId="164" fontId="12" fillId="5" borderId="1" xfId="1" applyNumberFormat="1" applyFont="1" applyFill="1" applyBorder="1" applyAlignment="1">
      <alignment horizontal="center" vertical="center"/>
    </xf>
    <xf numFmtId="44" fontId="12" fillId="5" borderId="1" xfId="1" applyNumberFormat="1" applyFont="1" applyFill="1" applyBorder="1" applyAlignment="1">
      <alignment horizontal="right" vertical="center"/>
    </xf>
    <xf numFmtId="49" fontId="3" fillId="0" borderId="35" xfId="0" applyNumberFormat="1" applyFont="1" applyBorder="1" applyAlignment="1">
      <alignment horizontal="center" vertical="center" wrapText="1"/>
    </xf>
    <xf numFmtId="0" fontId="3" fillId="0" borderId="1" xfId="0" applyFont="1" applyBorder="1"/>
    <xf numFmtId="0" fontId="3" fillId="0" borderId="6" xfId="0" applyFont="1" applyBorder="1" applyAlignment="1">
      <alignment horizontal="left" vertical="top" wrapText="1"/>
    </xf>
    <xf numFmtId="165" fontId="2" fillId="0" borderId="17" xfId="0" applyNumberFormat="1" applyFont="1" applyBorder="1"/>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0" fillId="0" borderId="25" xfId="0" applyFont="1" applyBorder="1" applyAlignment="1">
      <alignment horizontal="center" vertical="center"/>
    </xf>
    <xf numFmtId="0" fontId="3" fillId="0" borderId="0" xfId="0" applyFont="1" applyAlignment="1">
      <alignment horizontal="center" vertical="center"/>
    </xf>
    <xf numFmtId="0" fontId="10" fillId="0" borderId="39" xfId="0" applyFont="1" applyBorder="1" applyAlignment="1">
      <alignment vertical="center"/>
    </xf>
    <xf numFmtId="0" fontId="10" fillId="0" borderId="40" xfId="0" applyFont="1" applyBorder="1" applyAlignment="1">
      <alignment horizontal="center" vertical="center"/>
    </xf>
    <xf numFmtId="0" fontId="3" fillId="0" borderId="40" xfId="0" applyFont="1" applyBorder="1"/>
    <xf numFmtId="165" fontId="3" fillId="0" borderId="40" xfId="0" applyNumberFormat="1" applyFont="1" applyBorder="1" applyAlignment="1">
      <alignment horizontal="right"/>
    </xf>
    <xf numFmtId="165" fontId="3" fillId="0" borderId="41" xfId="0" applyNumberFormat="1" applyFont="1" applyBorder="1" applyAlignment="1">
      <alignment horizontal="right" vertical="top" wrapText="1"/>
    </xf>
    <xf numFmtId="165" fontId="10" fillId="0" borderId="25" xfId="0" applyNumberFormat="1" applyFont="1" applyBorder="1" applyAlignment="1">
      <alignment horizontal="right" vertical="center" wrapText="1"/>
    </xf>
    <xf numFmtId="0" fontId="3" fillId="0" borderId="25" xfId="0" applyFont="1" applyBorder="1" applyAlignment="1">
      <alignment horizontal="right" vertical="top" wrapText="1"/>
    </xf>
    <xf numFmtId="165" fontId="3" fillId="0" borderId="27" xfId="0" applyNumberFormat="1" applyFont="1" applyBorder="1" applyAlignment="1">
      <alignment vertical="center"/>
    </xf>
    <xf numFmtId="165" fontId="3" fillId="0" borderId="19" xfId="0" applyNumberFormat="1" applyFont="1" applyBorder="1" applyAlignment="1">
      <alignment vertical="center"/>
    </xf>
    <xf numFmtId="0" fontId="3" fillId="0" borderId="6" xfId="0" applyFont="1" applyBorder="1" applyAlignment="1">
      <alignment vertical="center" wrapText="1"/>
    </xf>
    <xf numFmtId="0" fontId="3" fillId="0" borderId="2" xfId="0" applyFont="1" applyBorder="1" applyAlignment="1">
      <alignment vertical="center" wrapText="1"/>
    </xf>
    <xf numFmtId="165" fontId="3" fillId="0" borderId="2" xfId="0" applyNumberFormat="1" applyFont="1" applyBorder="1" applyAlignment="1">
      <alignment horizontal="right" vertical="center" wrapText="1"/>
    </xf>
    <xf numFmtId="0" fontId="10" fillId="0" borderId="2" xfId="0" applyFont="1" applyBorder="1" applyAlignment="1">
      <alignment horizontal="center" vertical="center" wrapText="1"/>
    </xf>
    <xf numFmtId="165" fontId="10" fillId="0" borderId="2" xfId="0" applyNumberFormat="1" applyFont="1" applyBorder="1" applyAlignment="1">
      <alignment horizontal="right" vertical="center" wrapText="1"/>
    </xf>
    <xf numFmtId="0" fontId="2" fillId="0" borderId="42" xfId="0" applyFont="1" applyBorder="1"/>
    <xf numFmtId="0" fontId="3" fillId="0" borderId="43" xfId="0" applyFont="1" applyBorder="1"/>
    <xf numFmtId="0" fontId="2" fillId="0" borderId="43" xfId="0" applyFont="1" applyBorder="1"/>
    <xf numFmtId="0" fontId="3" fillId="0" borderId="44" xfId="0" applyFont="1" applyBorder="1"/>
    <xf numFmtId="0" fontId="3" fillId="0" borderId="45" xfId="0" applyFont="1" applyBorder="1"/>
    <xf numFmtId="165" fontId="3" fillId="0" borderId="46" xfId="0" applyNumberFormat="1" applyFont="1" applyBorder="1"/>
    <xf numFmtId="165" fontId="3" fillId="0" borderId="41" xfId="0" applyNumberFormat="1" applyFont="1" applyBorder="1"/>
    <xf numFmtId="0" fontId="3" fillId="0" borderId="32" xfId="0" applyFont="1" applyBorder="1"/>
    <xf numFmtId="0" fontId="2" fillId="0" borderId="47" xfId="0" applyFont="1" applyBorder="1" applyAlignment="1">
      <alignment horizontal="right" vertical="center"/>
    </xf>
    <xf numFmtId="0" fontId="10" fillId="0" borderId="5" xfId="0" applyFont="1" applyBorder="1" applyAlignment="1">
      <alignment horizontal="right" vertical="top" wrapText="1"/>
    </xf>
    <xf numFmtId="165" fontId="15" fillId="0" borderId="41" xfId="0" applyNumberFormat="1" applyFont="1" applyBorder="1" applyAlignment="1">
      <alignment vertical="center"/>
    </xf>
    <xf numFmtId="0" fontId="15" fillId="0" borderId="6" xfId="0" applyFont="1" applyBorder="1" applyAlignment="1">
      <alignment horizontal="left" vertical="center" wrapText="1"/>
    </xf>
    <xf numFmtId="0" fontId="15" fillId="0" borderId="1"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9" xfId="0" applyFont="1" applyFill="1" applyBorder="1" applyAlignment="1">
      <alignment horizontal="left" vertical="center" wrapText="1"/>
    </xf>
    <xf numFmtId="0" fontId="3" fillId="0" borderId="32" xfId="0" applyFont="1" applyFill="1" applyBorder="1" applyAlignment="1">
      <alignment horizontal="left" vertical="top" wrapText="1"/>
    </xf>
    <xf numFmtId="0" fontId="3" fillId="0" borderId="3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2" xfId="0" applyFont="1" applyFill="1" applyBorder="1" applyAlignment="1">
      <alignment horizontal="left" vertical="center" wrapText="1"/>
    </xf>
    <xf numFmtId="165" fontId="3" fillId="0" borderId="1" xfId="0" applyNumberFormat="1" applyFont="1" applyFill="1" applyBorder="1" applyAlignment="1">
      <alignment horizontal="right" vertical="center" wrapText="1"/>
    </xf>
    <xf numFmtId="0" fontId="3" fillId="0" borderId="8" xfId="0" applyFont="1" applyFill="1" applyBorder="1" applyAlignment="1">
      <alignment horizontal="center" vertical="center" wrapText="1"/>
    </xf>
    <xf numFmtId="0" fontId="10" fillId="0" borderId="0" xfId="0" applyFont="1" applyBorder="1" applyAlignment="1">
      <alignment vertical="center"/>
    </xf>
    <xf numFmtId="0" fontId="3" fillId="0" borderId="0" xfId="0" applyFont="1" applyBorder="1"/>
    <xf numFmtId="165" fontId="3" fillId="0" borderId="0" xfId="0" applyNumberFormat="1" applyFont="1" applyBorder="1" applyAlignment="1">
      <alignment horizontal="right"/>
    </xf>
    <xf numFmtId="165" fontId="10" fillId="0" borderId="0" xfId="0" applyNumberFormat="1" applyFont="1" applyBorder="1"/>
    <xf numFmtId="0" fontId="10" fillId="0" borderId="0" xfId="0" applyFont="1" applyBorder="1"/>
    <xf numFmtId="165" fontId="10" fillId="0" borderId="0" xfId="0" applyNumberFormat="1" applyFont="1" applyBorder="1" applyAlignment="1">
      <alignment horizontal="right"/>
    </xf>
    <xf numFmtId="165" fontId="3" fillId="0" borderId="0" xfId="0" applyNumberFormat="1" applyFont="1" applyBorder="1"/>
    <xf numFmtId="49" fontId="3" fillId="0" borderId="0" xfId="0" applyNumberFormat="1" applyFont="1" applyBorder="1" applyAlignment="1">
      <alignment horizontal="center" vertical="center" wrapText="1"/>
    </xf>
    <xf numFmtId="0" fontId="3" fillId="0" borderId="0" xfId="0" applyFont="1" applyAlignment="1">
      <alignment horizontal="center"/>
    </xf>
    <xf numFmtId="165" fontId="10" fillId="0" borderId="14" xfId="0" applyNumberFormat="1" applyFont="1" applyBorder="1" applyAlignment="1">
      <alignment horizontal="center" vertical="center" wrapText="1"/>
    </xf>
    <xf numFmtId="165" fontId="3" fillId="0" borderId="2" xfId="0" applyNumberFormat="1" applyFont="1" applyBorder="1" applyAlignment="1">
      <alignment horizontal="left" vertical="center" wrapText="1"/>
    </xf>
    <xf numFmtId="165" fontId="3" fillId="0" borderId="0" xfId="0" applyNumberFormat="1" applyFont="1" applyBorder="1" applyAlignment="1">
      <alignment horizontal="right" vertical="top" wrapText="1"/>
    </xf>
    <xf numFmtId="0" fontId="3" fillId="0" borderId="0" xfId="0" applyFont="1" applyBorder="1" applyAlignment="1">
      <alignment horizontal="left" vertical="top" wrapText="1"/>
    </xf>
    <xf numFmtId="0" fontId="3" fillId="0" borderId="0" xfId="0" applyFont="1" applyBorder="1" applyAlignment="1">
      <alignment horizontal="right" vertical="top" wrapText="1"/>
    </xf>
    <xf numFmtId="0" fontId="3" fillId="0" borderId="48" xfId="0" applyFont="1" applyBorder="1" applyAlignment="1">
      <alignment horizontal="right" vertical="top" wrapText="1"/>
    </xf>
    <xf numFmtId="0" fontId="3" fillId="0" borderId="9" xfId="0" applyFont="1" applyBorder="1" applyAlignment="1">
      <alignment horizontal="right" vertical="top" wrapText="1"/>
    </xf>
    <xf numFmtId="165" fontId="2" fillId="0" borderId="1" xfId="0" applyNumberFormat="1" applyFont="1" applyBorder="1" applyAlignment="1">
      <alignment horizontal="right" vertical="top" wrapText="1"/>
    </xf>
    <xf numFmtId="165" fontId="10" fillId="0" borderId="50" xfId="0" applyNumberFormat="1" applyFont="1" applyBorder="1"/>
    <xf numFmtId="0" fontId="2" fillId="0" borderId="45" xfId="0" applyFont="1" applyBorder="1"/>
    <xf numFmtId="165" fontId="2" fillId="2" borderId="45" xfId="0" applyNumberFormat="1" applyFont="1" applyFill="1" applyBorder="1" applyAlignment="1">
      <alignment horizontal="center" vertical="top" wrapText="1"/>
    </xf>
    <xf numFmtId="0" fontId="10" fillId="0" borderId="25" xfId="0" applyFont="1" applyBorder="1" applyAlignment="1">
      <alignment vertical="center"/>
    </xf>
    <xf numFmtId="165" fontId="3" fillId="0" borderId="51" xfId="0" applyNumberFormat="1" applyFont="1" applyBorder="1" applyAlignment="1">
      <alignment horizontal="right"/>
    </xf>
    <xf numFmtId="165" fontId="10" fillId="0" borderId="52" xfId="0" applyNumberFormat="1" applyFont="1" applyBorder="1"/>
    <xf numFmtId="0" fontId="10" fillId="0" borderId="24" xfId="0" applyFont="1" applyBorder="1"/>
    <xf numFmtId="165" fontId="10" fillId="0" borderId="51" xfId="0" applyNumberFormat="1" applyFont="1" applyBorder="1" applyAlignment="1">
      <alignment horizontal="right"/>
    </xf>
    <xf numFmtId="165" fontId="3" fillId="0" borderId="1" xfId="0" applyNumberFormat="1" applyFont="1" applyBorder="1" applyAlignment="1">
      <alignment vertical="center"/>
    </xf>
    <xf numFmtId="0" fontId="3" fillId="0" borderId="19" xfId="0" applyFont="1" applyBorder="1" applyAlignment="1">
      <alignment vertical="center"/>
    </xf>
    <xf numFmtId="165" fontId="2" fillId="0" borderId="25" xfId="0" applyNumberFormat="1" applyFont="1" applyFill="1" applyBorder="1" applyAlignment="1">
      <alignment horizontal="right" vertical="center" wrapText="1"/>
    </xf>
    <xf numFmtId="165" fontId="3" fillId="0" borderId="32"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165" fontId="3" fillId="0" borderId="32" xfId="0" applyNumberFormat="1" applyFont="1" applyFill="1" applyBorder="1" applyAlignment="1">
      <alignment horizontal="right" vertical="center" wrapText="1"/>
    </xf>
    <xf numFmtId="0" fontId="3" fillId="0" borderId="32" xfId="0" applyFont="1" applyBorder="1" applyAlignment="1">
      <alignment horizontal="center" vertical="center" wrapText="1"/>
    </xf>
    <xf numFmtId="0" fontId="3" fillId="0" borderId="32"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3" fillId="0" borderId="2" xfId="0" applyFont="1" applyBorder="1" applyAlignment="1">
      <alignment horizontal="center" vertical="top" wrapText="1"/>
    </xf>
    <xf numFmtId="0" fontId="3" fillId="0" borderId="32" xfId="0" applyFont="1" applyBorder="1" applyAlignment="1">
      <alignment horizontal="center" vertical="top" wrapText="1"/>
    </xf>
    <xf numFmtId="0" fontId="2" fillId="0" borderId="53" xfId="0" applyFont="1" applyBorder="1" applyAlignment="1">
      <alignment horizontal="center" vertical="center"/>
    </xf>
    <xf numFmtId="0" fontId="2" fillId="0" borderId="49" xfId="0" applyFont="1" applyBorder="1" applyAlignment="1">
      <alignment horizontal="center" vertical="center"/>
    </xf>
    <xf numFmtId="0" fontId="2" fillId="0" borderId="54" xfId="0"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left" vertical="top" wrapText="1"/>
    </xf>
    <xf numFmtId="165" fontId="2" fillId="0" borderId="2" xfId="0" applyNumberFormat="1" applyFont="1" applyBorder="1" applyAlignment="1">
      <alignment horizontal="right" vertical="top" wrapText="1"/>
    </xf>
    <xf numFmtId="165" fontId="2" fillId="0" borderId="41" xfId="0" applyNumberFormat="1" applyFont="1" applyBorder="1" applyAlignment="1">
      <alignment horizontal="center" vertical="top" wrapText="1"/>
    </xf>
    <xf numFmtId="165" fontId="2" fillId="0" borderId="47" xfId="0" applyNumberFormat="1" applyFont="1" applyFill="1" applyBorder="1" applyAlignment="1">
      <alignment horizontal="center" vertical="top" wrapText="1"/>
    </xf>
    <xf numFmtId="165" fontId="2" fillId="0" borderId="29" xfId="0" applyNumberFormat="1"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14"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37"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6" xfId="0" applyFont="1" applyBorder="1" applyAlignment="1">
      <alignment horizontal="center" vertical="center" wrapText="1"/>
    </xf>
    <xf numFmtId="165" fontId="3" fillId="0" borderId="47" xfId="0" applyNumberFormat="1" applyFont="1" applyBorder="1" applyAlignment="1">
      <alignment horizontal="center" vertical="top" wrapText="1"/>
    </xf>
    <xf numFmtId="165" fontId="3" fillId="0" borderId="7" xfId="0" applyNumberFormat="1" applyFont="1" applyBorder="1" applyAlignment="1">
      <alignment horizontal="center" vertical="top" wrapText="1"/>
    </xf>
    <xf numFmtId="0" fontId="3" fillId="0" borderId="47" xfId="0" applyFont="1" applyBorder="1" applyAlignment="1">
      <alignment horizontal="center" vertical="top" wrapText="1"/>
    </xf>
    <xf numFmtId="0" fontId="3" fillId="0" borderId="7" xfId="0" applyFont="1" applyBorder="1" applyAlignment="1">
      <alignment horizontal="center" vertical="top" wrapText="1"/>
    </xf>
    <xf numFmtId="165" fontId="2" fillId="2" borderId="38" xfId="0" applyNumberFormat="1" applyFont="1" applyFill="1" applyBorder="1" applyAlignment="1">
      <alignment horizontal="center" vertical="top" wrapText="1"/>
    </xf>
    <xf numFmtId="165" fontId="2" fillId="2" borderId="55" xfId="0" applyNumberFormat="1" applyFont="1" applyFill="1" applyBorder="1" applyAlignment="1">
      <alignment horizontal="center" vertical="top" wrapText="1"/>
    </xf>
    <xf numFmtId="165" fontId="2" fillId="0" borderId="47"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0" fontId="3" fillId="4" borderId="12" xfId="0" applyFont="1" applyFill="1" applyBorder="1" applyAlignment="1">
      <alignment horizontal="center" vertical="center" wrapText="1"/>
    </xf>
    <xf numFmtId="165" fontId="8" fillId="0" borderId="16" xfId="0" applyNumberFormat="1" applyFont="1" applyBorder="1" applyAlignment="1">
      <alignment horizontal="right" vertical="center" wrapText="1"/>
    </xf>
  </cellXfs>
  <cellStyles count="10">
    <cellStyle name="Migliaia" xfId="1" builtinId="3"/>
    <cellStyle name="Migliaia 2" xfId="2" xr:uid="{00000000-0005-0000-0000-000001000000}"/>
    <cellStyle name="Normale" xfId="0" builtinId="0"/>
    <cellStyle name="Normale 2" xfId="3" xr:uid="{00000000-0005-0000-0000-000003000000}"/>
    <cellStyle name="Normale 2 2" xfId="4" xr:uid="{00000000-0005-0000-0000-000004000000}"/>
    <cellStyle name="Normale 2 2 2" xfId="5" xr:uid="{00000000-0005-0000-0000-000005000000}"/>
    <cellStyle name="Normale 2 3" xfId="6" xr:uid="{00000000-0005-0000-0000-000006000000}"/>
    <cellStyle name="Normale 3" xfId="7" xr:uid="{00000000-0005-0000-0000-000007000000}"/>
    <cellStyle name="Normale 4" xfId="8" xr:uid="{00000000-0005-0000-0000-000008000000}"/>
    <cellStyle name="Percentuale 2"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9"/>
  <sheetViews>
    <sheetView tabSelected="1" zoomScale="90" zoomScaleNormal="90" workbookViewId="0"/>
  </sheetViews>
  <sheetFormatPr defaultRowHeight="12.75" x14ac:dyDescent="0.2"/>
  <cols>
    <col min="1" max="1" width="65" style="1" customWidth="1"/>
    <col min="2" max="2" width="13.85546875" style="1" customWidth="1"/>
    <col min="3" max="3" width="13" style="1" customWidth="1"/>
    <col min="4" max="4" width="14.85546875" style="38" bestFit="1" customWidth="1"/>
    <col min="5" max="5" width="21" style="52" customWidth="1"/>
    <col min="6" max="6" width="13.140625" style="1" customWidth="1"/>
    <col min="7" max="7" width="13.85546875" style="38" customWidth="1"/>
    <col min="8" max="8" width="22.140625" style="52" customWidth="1"/>
    <col min="9" max="9" width="24.42578125" style="52" bestFit="1" customWidth="1"/>
    <col min="10" max="10" width="42.140625" style="1" customWidth="1"/>
    <col min="11" max="13" width="4.28515625" style="1" customWidth="1"/>
    <col min="14" max="16384" width="9.140625" style="1"/>
  </cols>
  <sheetData>
    <row r="1" spans="1:10" ht="13.5" thickBot="1" x14ac:dyDescent="0.25">
      <c r="A1" s="1" t="s">
        <v>75</v>
      </c>
    </row>
    <row r="2" spans="1:10" x14ac:dyDescent="0.2">
      <c r="A2" s="107" t="s">
        <v>44</v>
      </c>
      <c r="B2" s="108"/>
      <c r="C2" s="108"/>
      <c r="D2" s="108"/>
      <c r="E2" s="108"/>
      <c r="F2" s="108"/>
      <c r="G2" s="108"/>
      <c r="H2" s="108"/>
      <c r="I2" s="108"/>
      <c r="J2" s="109"/>
    </row>
    <row r="3" spans="1:10" x14ac:dyDescent="0.2">
      <c r="A3" s="153" t="s">
        <v>74</v>
      </c>
      <c r="B3" s="154"/>
      <c r="C3" s="154"/>
      <c r="D3" s="154"/>
      <c r="E3" s="154"/>
      <c r="F3" s="154"/>
      <c r="G3" s="154"/>
      <c r="H3" s="154"/>
      <c r="I3" s="154"/>
      <c r="J3" s="155"/>
    </row>
    <row r="4" spans="1:10" x14ac:dyDescent="0.2">
      <c r="A4" s="160"/>
      <c r="B4" s="161"/>
      <c r="C4" s="161"/>
      <c r="D4" s="161"/>
      <c r="E4" s="161"/>
      <c r="F4" s="161"/>
      <c r="G4" s="161"/>
      <c r="H4" s="161"/>
      <c r="I4" s="161"/>
      <c r="J4" s="162"/>
    </row>
    <row r="5" spans="1:10" ht="29.25" customHeight="1" x14ac:dyDescent="0.2">
      <c r="A5" s="156" t="s">
        <v>2</v>
      </c>
      <c r="B5" s="157"/>
      <c r="C5" s="157" t="s">
        <v>20</v>
      </c>
      <c r="D5" s="158" t="s">
        <v>18</v>
      </c>
      <c r="E5" s="159" t="s">
        <v>29</v>
      </c>
      <c r="F5" s="157" t="s">
        <v>19</v>
      </c>
      <c r="G5" s="158"/>
      <c r="H5" s="159" t="s">
        <v>30</v>
      </c>
      <c r="I5" s="178" t="s">
        <v>6</v>
      </c>
      <c r="J5" s="179"/>
    </row>
    <row r="6" spans="1:10" ht="25.5" x14ac:dyDescent="0.2">
      <c r="A6" s="73" t="s">
        <v>28</v>
      </c>
      <c r="B6" s="150"/>
      <c r="C6" s="150"/>
      <c r="D6" s="145">
        <v>250</v>
      </c>
      <c r="E6" s="146">
        <f>(C8+C9)*D6</f>
        <v>2750</v>
      </c>
      <c r="F6" s="150"/>
      <c r="G6" s="145">
        <v>250</v>
      </c>
      <c r="H6" s="146">
        <f>(F8+F9)*G6</f>
        <v>2750</v>
      </c>
      <c r="I6" s="168" t="s">
        <v>92</v>
      </c>
      <c r="J6" s="169"/>
    </row>
    <row r="7" spans="1:10" x14ac:dyDescent="0.2">
      <c r="A7" s="73" t="s">
        <v>27</v>
      </c>
      <c r="B7" s="150"/>
      <c r="C7" s="150"/>
      <c r="D7" s="145">
        <v>32</v>
      </c>
      <c r="E7" s="146">
        <f>(C8+C9)*C8</f>
        <v>110</v>
      </c>
      <c r="F7" s="150"/>
      <c r="G7" s="145">
        <v>32</v>
      </c>
      <c r="H7" s="146">
        <f>(F8+F9)*F8</f>
        <v>110</v>
      </c>
      <c r="I7" s="170"/>
      <c r="J7" s="171"/>
    </row>
    <row r="8" spans="1:10" x14ac:dyDescent="0.2">
      <c r="A8" s="7" t="s">
        <v>26</v>
      </c>
      <c r="B8" s="150"/>
      <c r="C8" s="69">
        <v>10</v>
      </c>
      <c r="D8" s="70">
        <v>0</v>
      </c>
      <c r="E8" s="146">
        <f>D8*C8</f>
        <v>0</v>
      </c>
      <c r="F8" s="69">
        <v>10</v>
      </c>
      <c r="G8" s="150"/>
      <c r="H8" s="91">
        <f>D8*F8</f>
        <v>0</v>
      </c>
      <c r="I8" s="172"/>
      <c r="J8" s="173"/>
    </row>
    <row r="9" spans="1:10" x14ac:dyDescent="0.2">
      <c r="A9" s="7" t="s">
        <v>21</v>
      </c>
      <c r="B9" s="150"/>
      <c r="C9" s="69">
        <v>1</v>
      </c>
      <c r="D9" s="70">
        <v>0</v>
      </c>
      <c r="E9" s="146">
        <f>C9*D9</f>
        <v>0</v>
      </c>
      <c r="F9" s="69">
        <v>1</v>
      </c>
      <c r="G9" s="150"/>
      <c r="H9" s="91">
        <f>F9*D9</f>
        <v>0</v>
      </c>
      <c r="I9" s="172"/>
      <c r="J9" s="173"/>
    </row>
    <row r="10" spans="1:10" ht="23.25" x14ac:dyDescent="0.2">
      <c r="A10" s="7" t="s">
        <v>89</v>
      </c>
      <c r="B10" s="150"/>
      <c r="C10" s="150"/>
      <c r="D10" s="150"/>
      <c r="E10" s="91">
        <v>0</v>
      </c>
      <c r="F10" s="150"/>
      <c r="G10" s="150"/>
      <c r="H10" s="91">
        <v>0</v>
      </c>
      <c r="I10" s="172"/>
      <c r="J10" s="173"/>
    </row>
    <row r="11" spans="1:10" ht="23.25" x14ac:dyDescent="0.2">
      <c r="A11" s="7" t="s">
        <v>90</v>
      </c>
      <c r="B11" s="150"/>
      <c r="C11" s="150"/>
      <c r="D11" s="150"/>
      <c r="E11" s="91">
        <v>0</v>
      </c>
      <c r="F11" s="150"/>
      <c r="G11" s="150"/>
      <c r="H11" s="91">
        <v>0</v>
      </c>
      <c r="I11" s="172"/>
      <c r="J11" s="173"/>
    </row>
    <row r="12" spans="1:10" ht="23.25" x14ac:dyDescent="0.2">
      <c r="A12" s="7" t="s">
        <v>91</v>
      </c>
      <c r="B12" s="150"/>
      <c r="C12" s="150"/>
      <c r="D12" s="150"/>
      <c r="E12" s="91">
        <v>0</v>
      </c>
      <c r="F12" s="150"/>
      <c r="G12" s="150"/>
      <c r="H12" s="91">
        <v>0</v>
      </c>
      <c r="I12" s="172"/>
      <c r="J12" s="173"/>
    </row>
    <row r="13" spans="1:10" x14ac:dyDescent="0.2">
      <c r="A13" s="7" t="s">
        <v>32</v>
      </c>
      <c r="B13" s="150"/>
      <c r="C13" s="150"/>
      <c r="D13" s="150"/>
      <c r="E13" s="91">
        <v>0</v>
      </c>
      <c r="F13" s="150"/>
      <c r="G13" s="150"/>
      <c r="H13" s="91">
        <f>E13</f>
        <v>0</v>
      </c>
      <c r="I13" s="174" t="s">
        <v>0</v>
      </c>
      <c r="J13" s="175"/>
    </row>
    <row r="14" spans="1:10" ht="15" thickBot="1" x14ac:dyDescent="0.25">
      <c r="A14" s="14" t="s">
        <v>31</v>
      </c>
      <c r="B14" s="63"/>
      <c r="C14" s="63"/>
      <c r="D14" s="63"/>
      <c r="E14" s="181">
        <f>SUM(E8:E10)</f>
        <v>0</v>
      </c>
      <c r="F14" s="63"/>
      <c r="G14" s="63"/>
      <c r="H14" s="181">
        <f>SUM(H8:H10)</f>
        <v>0</v>
      </c>
      <c r="I14" s="176"/>
      <c r="J14" s="177"/>
    </row>
    <row r="15" spans="1:10" ht="13.5" thickBot="1" x14ac:dyDescent="0.25">
      <c r="A15" s="10"/>
      <c r="B15" s="29"/>
      <c r="C15" s="29"/>
      <c r="D15" s="41"/>
      <c r="E15" s="41"/>
      <c r="F15" s="29"/>
      <c r="G15" s="41"/>
      <c r="H15" s="41"/>
      <c r="I15" s="41"/>
      <c r="J15" s="180" t="s">
        <v>6</v>
      </c>
    </row>
    <row r="16" spans="1:10" x14ac:dyDescent="0.2">
      <c r="A16" s="77" t="s">
        <v>33</v>
      </c>
      <c r="B16" s="163" t="s">
        <v>38</v>
      </c>
      <c r="C16" s="30"/>
      <c r="D16" s="42"/>
      <c r="E16" s="54"/>
      <c r="F16" s="30"/>
      <c r="G16" s="42"/>
      <c r="H16" s="54"/>
      <c r="I16" s="54"/>
      <c r="J16" s="11"/>
    </row>
    <row r="17" spans="1:13" ht="38.25" x14ac:dyDescent="0.2">
      <c r="A17" s="7" t="s">
        <v>34</v>
      </c>
      <c r="B17" s="164">
        <v>5</v>
      </c>
      <c r="C17" s="28"/>
      <c r="D17" s="40"/>
      <c r="E17" s="40">
        <f>(E14)*(B17/100)</f>
        <v>0</v>
      </c>
      <c r="F17" s="28"/>
      <c r="G17" s="40"/>
      <c r="H17" s="40">
        <f>(H14)*(B17/100)</f>
        <v>0</v>
      </c>
      <c r="I17" s="40"/>
      <c r="J17" s="8" t="s">
        <v>42</v>
      </c>
    </row>
    <row r="18" spans="1:13" x14ac:dyDescent="0.2">
      <c r="A18" s="7" t="s">
        <v>39</v>
      </c>
      <c r="B18" s="164">
        <v>2</v>
      </c>
      <c r="C18" s="28"/>
      <c r="D18" s="40"/>
      <c r="E18" s="40">
        <f>E14*(B18/100)</f>
        <v>0</v>
      </c>
      <c r="F18" s="28"/>
      <c r="G18" s="40"/>
      <c r="H18" s="40">
        <f>H14*(B18/100)</f>
        <v>0</v>
      </c>
      <c r="I18" s="40"/>
      <c r="J18" s="103" t="s">
        <v>71</v>
      </c>
    </row>
    <row r="19" spans="1:13" ht="76.5" x14ac:dyDescent="0.2">
      <c r="A19" s="89" t="s">
        <v>35</v>
      </c>
      <c r="B19" s="164">
        <v>5</v>
      </c>
      <c r="C19" s="90"/>
      <c r="D19" s="91"/>
      <c r="E19" s="91">
        <f>+(E8+E9+I41+E10)*(B19/1000)</f>
        <v>0</v>
      </c>
      <c r="F19" s="90"/>
      <c r="G19" s="91"/>
      <c r="H19" s="91">
        <f>+(H8+H9+L41+H10)*(B19/1000)</f>
        <v>0</v>
      </c>
      <c r="I19" s="91"/>
      <c r="J19" s="8" t="s">
        <v>41</v>
      </c>
    </row>
    <row r="20" spans="1:13" ht="13.5" thickBot="1" x14ac:dyDescent="0.25">
      <c r="A20" s="9" t="s">
        <v>5</v>
      </c>
      <c r="B20" s="63"/>
      <c r="C20" s="63"/>
      <c r="D20" s="63"/>
      <c r="E20" s="43">
        <f>SUM(E17:E19)</f>
        <v>0</v>
      </c>
      <c r="F20" s="63"/>
      <c r="G20" s="63"/>
      <c r="H20" s="43">
        <f>SUM(H17:H19)</f>
        <v>0</v>
      </c>
      <c r="I20" s="63"/>
      <c r="J20" s="12"/>
    </row>
    <row r="21" spans="1:13" s="2" customFormat="1" ht="13.5" thickBot="1" x14ac:dyDescent="0.25">
      <c r="A21" s="6"/>
      <c r="D21" s="44"/>
      <c r="E21" s="55"/>
      <c r="G21" s="44"/>
      <c r="H21" s="55"/>
      <c r="I21" s="64"/>
      <c r="J21" s="13"/>
    </row>
    <row r="22" spans="1:13" x14ac:dyDescent="0.2">
      <c r="A22" s="26" t="s">
        <v>40</v>
      </c>
      <c r="B22" s="31"/>
      <c r="C22" s="31" t="s">
        <v>15</v>
      </c>
      <c r="D22" s="45" t="s">
        <v>10</v>
      </c>
      <c r="E22" s="56"/>
      <c r="F22" s="31" t="s">
        <v>15</v>
      </c>
      <c r="G22" s="45" t="s">
        <v>10</v>
      </c>
      <c r="H22" s="56"/>
      <c r="I22" s="65" t="s">
        <v>22</v>
      </c>
      <c r="J22" s="16" t="s">
        <v>6</v>
      </c>
    </row>
    <row r="23" spans="1:13" ht="12.75" customHeight="1" x14ac:dyDescent="0.2">
      <c r="A23" s="20" t="s">
        <v>47</v>
      </c>
      <c r="B23" s="32"/>
      <c r="C23" s="148">
        <v>0</v>
      </c>
      <c r="D23" s="145">
        <v>0</v>
      </c>
      <c r="E23" s="146">
        <f t="shared" ref="E23:E32" si="0">C23*D23</f>
        <v>0</v>
      </c>
      <c r="F23" s="148">
        <v>0</v>
      </c>
      <c r="G23" s="145">
        <v>0</v>
      </c>
      <c r="H23" s="146">
        <f>F23*G23</f>
        <v>0</v>
      </c>
      <c r="I23" s="146">
        <v>0</v>
      </c>
      <c r="J23" s="165" t="s">
        <v>23</v>
      </c>
      <c r="K23" s="3"/>
      <c r="L23" s="3"/>
      <c r="M23" s="3"/>
    </row>
    <row r="24" spans="1:13" x14ac:dyDescent="0.2">
      <c r="A24" s="20" t="s">
        <v>48</v>
      </c>
      <c r="B24" s="32"/>
      <c r="C24" s="148">
        <v>0</v>
      </c>
      <c r="D24" s="145">
        <v>0</v>
      </c>
      <c r="E24" s="146">
        <f t="shared" si="0"/>
        <v>0</v>
      </c>
      <c r="F24" s="148">
        <v>0</v>
      </c>
      <c r="G24" s="145">
        <v>0</v>
      </c>
      <c r="H24" s="146">
        <f t="shared" ref="H24:H39" si="1">F24*G24</f>
        <v>0</v>
      </c>
      <c r="I24" s="146">
        <v>0</v>
      </c>
      <c r="J24" s="166"/>
      <c r="K24" s="3"/>
      <c r="L24" s="3"/>
      <c r="M24" s="3"/>
    </row>
    <row r="25" spans="1:13" x14ac:dyDescent="0.2">
      <c r="A25" s="20" t="s">
        <v>49</v>
      </c>
      <c r="B25" s="32"/>
      <c r="C25" s="148">
        <v>0</v>
      </c>
      <c r="D25" s="145">
        <v>0</v>
      </c>
      <c r="E25" s="146">
        <f t="shared" si="0"/>
        <v>0</v>
      </c>
      <c r="F25" s="148">
        <v>0</v>
      </c>
      <c r="G25" s="145">
        <v>0</v>
      </c>
      <c r="H25" s="146">
        <f t="shared" si="1"/>
        <v>0</v>
      </c>
      <c r="I25" s="146">
        <v>0</v>
      </c>
      <c r="J25" s="166"/>
      <c r="K25" s="3"/>
      <c r="L25" s="3"/>
      <c r="M25" s="3"/>
    </row>
    <row r="26" spans="1:13" x14ac:dyDescent="0.2">
      <c r="A26" s="20" t="s">
        <v>50</v>
      </c>
      <c r="B26" s="32"/>
      <c r="C26" s="148">
        <v>0</v>
      </c>
      <c r="D26" s="145">
        <v>0</v>
      </c>
      <c r="E26" s="146">
        <f t="shared" si="0"/>
        <v>0</v>
      </c>
      <c r="F26" s="148">
        <v>0</v>
      </c>
      <c r="G26" s="145">
        <v>0</v>
      </c>
      <c r="H26" s="146">
        <f t="shared" si="1"/>
        <v>0</v>
      </c>
      <c r="I26" s="146">
        <v>0</v>
      </c>
      <c r="J26" s="166"/>
      <c r="K26" s="3"/>
      <c r="L26" s="3"/>
      <c r="M26" s="3"/>
    </row>
    <row r="27" spans="1:13" x14ac:dyDescent="0.2">
      <c r="A27" s="20" t="s">
        <v>51</v>
      </c>
      <c r="B27" s="32"/>
      <c r="C27" s="148">
        <v>0</v>
      </c>
      <c r="D27" s="145">
        <v>0</v>
      </c>
      <c r="E27" s="146">
        <f t="shared" si="0"/>
        <v>0</v>
      </c>
      <c r="F27" s="148">
        <v>0</v>
      </c>
      <c r="G27" s="145">
        <v>0</v>
      </c>
      <c r="H27" s="146">
        <f t="shared" si="1"/>
        <v>0</v>
      </c>
      <c r="I27" s="146">
        <v>0</v>
      </c>
      <c r="J27" s="166"/>
      <c r="K27" s="3"/>
      <c r="L27" s="3"/>
      <c r="M27" s="3"/>
    </row>
    <row r="28" spans="1:13" x14ac:dyDescent="0.2">
      <c r="A28" s="20" t="s">
        <v>52</v>
      </c>
      <c r="B28" s="32"/>
      <c r="C28" s="148">
        <v>0</v>
      </c>
      <c r="D28" s="145">
        <v>0</v>
      </c>
      <c r="E28" s="146">
        <f t="shared" si="0"/>
        <v>0</v>
      </c>
      <c r="F28" s="148">
        <v>0</v>
      </c>
      <c r="G28" s="145">
        <v>0</v>
      </c>
      <c r="H28" s="146">
        <f t="shared" si="1"/>
        <v>0</v>
      </c>
      <c r="I28" s="146">
        <v>0</v>
      </c>
      <c r="J28" s="166"/>
      <c r="K28" s="3"/>
      <c r="L28" s="3"/>
      <c r="M28" s="3"/>
    </row>
    <row r="29" spans="1:13" x14ac:dyDescent="0.2">
      <c r="A29" s="20" t="s">
        <v>53</v>
      </c>
      <c r="B29" s="32"/>
      <c r="C29" s="148">
        <v>0</v>
      </c>
      <c r="D29" s="145">
        <v>0</v>
      </c>
      <c r="E29" s="146">
        <f t="shared" si="0"/>
        <v>0</v>
      </c>
      <c r="F29" s="148">
        <v>0</v>
      </c>
      <c r="G29" s="145">
        <v>0</v>
      </c>
      <c r="H29" s="146">
        <f t="shared" si="1"/>
        <v>0</v>
      </c>
      <c r="I29" s="146">
        <v>0</v>
      </c>
      <c r="J29" s="167"/>
      <c r="K29" s="3"/>
      <c r="L29" s="3"/>
      <c r="M29" s="3"/>
    </row>
    <row r="30" spans="1:13" x14ac:dyDescent="0.2">
      <c r="A30" s="20" t="s">
        <v>56</v>
      </c>
      <c r="B30" s="32"/>
      <c r="C30" s="148">
        <v>0</v>
      </c>
      <c r="D30" s="145">
        <v>0</v>
      </c>
      <c r="E30" s="146">
        <f>C30*D30</f>
        <v>0</v>
      </c>
      <c r="F30" s="148">
        <v>0</v>
      </c>
      <c r="G30" s="145">
        <v>0</v>
      </c>
      <c r="H30" s="146">
        <f>F30*G30</f>
        <v>0</v>
      </c>
      <c r="I30" s="146">
        <v>0</v>
      </c>
      <c r="J30" s="18"/>
      <c r="K30" s="3"/>
      <c r="L30" s="3"/>
      <c r="M30" s="3"/>
    </row>
    <row r="31" spans="1:13" x14ac:dyDescent="0.2">
      <c r="A31" s="110" t="s">
        <v>54</v>
      </c>
      <c r="B31" s="111"/>
      <c r="C31" s="149">
        <v>0</v>
      </c>
      <c r="D31" s="147">
        <v>0</v>
      </c>
      <c r="E31" s="115">
        <f t="shared" si="0"/>
        <v>0</v>
      </c>
      <c r="F31" s="149">
        <v>0</v>
      </c>
      <c r="G31" s="147">
        <v>0</v>
      </c>
      <c r="H31" s="115">
        <f t="shared" si="1"/>
        <v>0</v>
      </c>
      <c r="I31" s="115">
        <v>0</v>
      </c>
      <c r="J31" s="112" t="s">
        <v>46</v>
      </c>
      <c r="K31" s="3"/>
      <c r="L31" s="3"/>
      <c r="M31" s="3"/>
    </row>
    <row r="32" spans="1:13" x14ac:dyDescent="0.2">
      <c r="A32" s="110" t="s">
        <v>55</v>
      </c>
      <c r="B32" s="111"/>
      <c r="C32" s="149">
        <v>0</v>
      </c>
      <c r="D32" s="147">
        <v>0</v>
      </c>
      <c r="E32" s="115">
        <f t="shared" si="0"/>
        <v>0</v>
      </c>
      <c r="F32" s="149">
        <v>0</v>
      </c>
      <c r="G32" s="147">
        <v>0</v>
      </c>
      <c r="H32" s="115">
        <f>F32*G32</f>
        <v>0</v>
      </c>
      <c r="I32" s="115">
        <v>0</v>
      </c>
      <c r="J32" s="113"/>
      <c r="K32" s="3"/>
      <c r="L32" s="3"/>
      <c r="M32" s="3"/>
    </row>
    <row r="33" spans="1:13" x14ac:dyDescent="0.2">
      <c r="A33" s="110" t="s">
        <v>76</v>
      </c>
      <c r="B33" s="114"/>
      <c r="C33" s="149">
        <v>0</v>
      </c>
      <c r="D33" s="147">
        <v>0</v>
      </c>
      <c r="E33" s="115">
        <f>(E31+E32)*5%</f>
        <v>0</v>
      </c>
      <c r="F33" s="149">
        <v>0</v>
      </c>
      <c r="G33" s="147">
        <v>0</v>
      </c>
      <c r="H33" s="115">
        <f>(H31+H32)*5%</f>
        <v>0</v>
      </c>
      <c r="I33" s="115">
        <v>0</v>
      </c>
      <c r="J33" s="116"/>
      <c r="K33" s="3"/>
      <c r="L33" s="3"/>
      <c r="M33" s="3"/>
    </row>
    <row r="34" spans="1:13" x14ac:dyDescent="0.2">
      <c r="A34" s="20" t="s">
        <v>11</v>
      </c>
      <c r="B34" s="32"/>
      <c r="C34" s="148">
        <v>0</v>
      </c>
      <c r="D34" s="145">
        <v>0</v>
      </c>
      <c r="E34" s="146">
        <f t="shared" ref="E34:E39" si="2">C34*D34</f>
        <v>0</v>
      </c>
      <c r="F34" s="148">
        <v>0</v>
      </c>
      <c r="G34" s="145">
        <v>0</v>
      </c>
      <c r="H34" s="146">
        <f t="shared" si="1"/>
        <v>0</v>
      </c>
      <c r="I34" s="146">
        <v>0</v>
      </c>
      <c r="J34" s="18"/>
      <c r="K34" s="3"/>
      <c r="L34" s="3"/>
      <c r="M34" s="3"/>
    </row>
    <row r="35" spans="1:13" x14ac:dyDescent="0.2">
      <c r="A35" s="20" t="s">
        <v>12</v>
      </c>
      <c r="B35" s="32"/>
      <c r="C35" s="148">
        <v>0</v>
      </c>
      <c r="D35" s="145">
        <v>0</v>
      </c>
      <c r="E35" s="146">
        <f t="shared" si="2"/>
        <v>0</v>
      </c>
      <c r="F35" s="148">
        <v>0</v>
      </c>
      <c r="G35" s="145">
        <v>0</v>
      </c>
      <c r="H35" s="146">
        <f t="shared" si="1"/>
        <v>0</v>
      </c>
      <c r="I35" s="146">
        <v>0</v>
      </c>
      <c r="J35" s="8"/>
      <c r="K35" s="3"/>
      <c r="L35" s="3"/>
      <c r="M35" s="3"/>
    </row>
    <row r="36" spans="1:13" x14ac:dyDescent="0.2">
      <c r="A36" s="20" t="s">
        <v>13</v>
      </c>
      <c r="B36" s="32"/>
      <c r="C36" s="148">
        <v>0</v>
      </c>
      <c r="D36" s="145">
        <v>0</v>
      </c>
      <c r="E36" s="146">
        <f t="shared" si="2"/>
        <v>0</v>
      </c>
      <c r="F36" s="148">
        <v>0</v>
      </c>
      <c r="G36" s="145">
        <v>0</v>
      </c>
      <c r="H36" s="146">
        <f t="shared" si="1"/>
        <v>0</v>
      </c>
      <c r="I36" s="146">
        <v>0</v>
      </c>
      <c r="J36" s="8"/>
      <c r="K36" s="3"/>
      <c r="L36" s="3"/>
      <c r="M36" s="3"/>
    </row>
    <row r="37" spans="1:13" ht="25.5" x14ac:dyDescent="0.2">
      <c r="A37" s="20" t="s">
        <v>14</v>
      </c>
      <c r="B37" s="32"/>
      <c r="C37" s="148">
        <v>0</v>
      </c>
      <c r="D37" s="145">
        <v>0</v>
      </c>
      <c r="E37" s="146">
        <f t="shared" si="2"/>
        <v>0</v>
      </c>
      <c r="F37" s="148">
        <v>0</v>
      </c>
      <c r="G37" s="145">
        <v>0</v>
      </c>
      <c r="H37" s="146">
        <f t="shared" si="1"/>
        <v>0</v>
      </c>
      <c r="I37" s="146">
        <v>0</v>
      </c>
      <c r="J37" s="8"/>
      <c r="K37" s="3"/>
      <c r="L37" s="3"/>
      <c r="M37" s="3"/>
    </row>
    <row r="39" spans="1:13" x14ac:dyDescent="0.2">
      <c r="A39" s="20" t="s">
        <v>57</v>
      </c>
      <c r="B39" s="32"/>
      <c r="C39" s="32"/>
      <c r="D39" s="46"/>
      <c r="E39" s="57">
        <f t="shared" si="2"/>
        <v>0</v>
      </c>
      <c r="F39" s="32"/>
      <c r="G39" s="46"/>
      <c r="H39" s="57">
        <f t="shared" si="1"/>
        <v>0</v>
      </c>
      <c r="I39" s="57">
        <v>0</v>
      </c>
      <c r="J39" s="18"/>
      <c r="K39" s="3"/>
      <c r="L39" s="3"/>
      <c r="M39" s="3"/>
    </row>
    <row r="40" spans="1:13" s="5" customFormat="1" ht="38.25" x14ac:dyDescent="0.2">
      <c r="A40" s="20" t="s">
        <v>1</v>
      </c>
      <c r="B40" s="32"/>
      <c r="C40" s="32"/>
      <c r="D40" s="46"/>
      <c r="E40" s="57">
        <v>0</v>
      </c>
      <c r="F40" s="32"/>
      <c r="G40" s="46"/>
      <c r="H40" s="62">
        <v>0</v>
      </c>
      <c r="I40" s="57">
        <v>0</v>
      </c>
      <c r="J40" s="17" t="s">
        <v>58</v>
      </c>
      <c r="K40" s="4"/>
      <c r="L40" s="4"/>
      <c r="M40" s="4"/>
    </row>
    <row r="41" spans="1:13" s="5" customFormat="1" ht="13.5" thickBot="1" x14ac:dyDescent="0.25">
      <c r="A41" s="21" t="s">
        <v>7</v>
      </c>
      <c r="B41" s="33"/>
      <c r="C41" s="33"/>
      <c r="D41" s="47"/>
      <c r="E41" s="58">
        <f>SUM(E23:E40)</f>
        <v>0</v>
      </c>
      <c r="F41" s="33"/>
      <c r="G41" s="47"/>
      <c r="H41" s="58">
        <f>SUM(H23:H40)</f>
        <v>0</v>
      </c>
      <c r="I41" s="58">
        <f>SUM(I23:I40)</f>
        <v>0</v>
      </c>
      <c r="J41" s="22"/>
      <c r="K41" s="4"/>
      <c r="L41" s="4"/>
      <c r="M41" s="4"/>
    </row>
    <row r="42" spans="1:13" ht="13.5" thickBot="1" x14ac:dyDescent="0.25">
      <c r="A42" s="23" t="s">
        <v>4</v>
      </c>
      <c r="B42" s="34"/>
      <c r="C42" s="34"/>
      <c r="D42" s="48"/>
      <c r="E42" s="59">
        <v>0</v>
      </c>
      <c r="F42" s="34"/>
      <c r="G42" s="48"/>
      <c r="H42" s="59">
        <v>0</v>
      </c>
      <c r="I42" s="66"/>
      <c r="J42" s="24"/>
      <c r="K42" s="3"/>
      <c r="L42" s="3"/>
      <c r="M42" s="3"/>
    </row>
    <row r="43" spans="1:13" s="15" customFormat="1" ht="90" thickBot="1" x14ac:dyDescent="0.25">
      <c r="A43" s="27" t="s">
        <v>59</v>
      </c>
      <c r="B43" s="36"/>
      <c r="C43" s="36"/>
      <c r="D43" s="50"/>
      <c r="E43" s="61">
        <f>+E14-E20-E41-E42-I41</f>
        <v>0</v>
      </c>
      <c r="F43" s="36"/>
      <c r="G43" s="50"/>
      <c r="H43" s="61">
        <f>+H14-H20-H41-H42-I41</f>
        <v>0</v>
      </c>
      <c r="I43" s="66"/>
      <c r="J43" s="25" t="s">
        <v>43</v>
      </c>
    </row>
    <row r="44" spans="1:13" ht="15" thickBot="1" x14ac:dyDescent="0.25">
      <c r="A44" s="19" t="s">
        <v>3</v>
      </c>
      <c r="B44" s="35"/>
      <c r="C44" s="35"/>
      <c r="D44" s="49"/>
      <c r="E44" s="60">
        <f>+E20++E41+E42+E43</f>
        <v>0</v>
      </c>
      <c r="F44" s="35"/>
      <c r="G44" s="49"/>
      <c r="H44" s="60">
        <f>+H20++H41+H42+H43</f>
        <v>0</v>
      </c>
      <c r="I44" s="66"/>
      <c r="J44" s="25"/>
    </row>
    <row r="47" spans="1:13" ht="13.5" thickBot="1" x14ac:dyDescent="0.25">
      <c r="B47" s="79" t="s">
        <v>38</v>
      </c>
    </row>
    <row r="48" spans="1:13" s="15" customFormat="1" ht="13.5" thickBot="1" x14ac:dyDescent="0.25">
      <c r="A48" s="67" t="s">
        <v>16</v>
      </c>
      <c r="B48" s="78">
        <v>20</v>
      </c>
      <c r="C48" s="37"/>
      <c r="D48" s="51"/>
      <c r="E48" s="61">
        <f>E43*B48/100</f>
        <v>0</v>
      </c>
      <c r="F48" s="37"/>
      <c r="G48" s="51"/>
      <c r="H48" s="61">
        <f>H43*B48/100</f>
        <v>0</v>
      </c>
      <c r="I48" s="66"/>
      <c r="J48" s="25"/>
    </row>
    <row r="49" spans="1:10" s="15" customFormat="1" ht="13.5" thickBot="1" x14ac:dyDescent="0.25">
      <c r="A49" s="67" t="s">
        <v>17</v>
      </c>
      <c r="B49" s="78">
        <f>100-B48</f>
        <v>80</v>
      </c>
      <c r="C49" s="37"/>
      <c r="D49" s="51"/>
      <c r="E49" s="61">
        <f>E43*B49/100</f>
        <v>0</v>
      </c>
      <c r="F49" s="37"/>
      <c r="G49" s="51"/>
      <c r="H49" s="61">
        <f>H43*B49/100</f>
        <v>0</v>
      </c>
      <c r="I49" s="66"/>
      <c r="J49" s="25"/>
    </row>
    <row r="50" spans="1:10" s="15" customFormat="1" ht="13.5" thickBot="1" x14ac:dyDescent="0.25">
      <c r="A50" s="80"/>
      <c r="B50" s="81"/>
      <c r="C50" s="82"/>
      <c r="D50" s="83"/>
      <c r="E50" s="85"/>
      <c r="F50" s="37"/>
      <c r="G50" s="51"/>
      <c r="H50" s="85"/>
      <c r="I50" s="144"/>
      <c r="J50" s="86"/>
    </row>
    <row r="51" spans="1:10" s="15" customFormat="1" ht="38.25" x14ac:dyDescent="0.2">
      <c r="A51" s="75" t="s">
        <v>9</v>
      </c>
      <c r="B51" s="76" t="s">
        <v>36</v>
      </c>
      <c r="C51" s="76" t="s">
        <v>45</v>
      </c>
      <c r="D51" s="126" t="s">
        <v>78</v>
      </c>
      <c r="E51" s="88"/>
      <c r="F51" s="76" t="s">
        <v>45</v>
      </c>
      <c r="G51" s="126" t="s">
        <v>78</v>
      </c>
      <c r="H51" s="87"/>
      <c r="I51" s="88"/>
      <c r="J51" s="143"/>
    </row>
    <row r="52" spans="1:10" s="15" customFormat="1" ht="63.75" x14ac:dyDescent="0.2">
      <c r="A52" s="105" t="s">
        <v>72</v>
      </c>
      <c r="B52" s="127" t="s">
        <v>86</v>
      </c>
      <c r="C52" s="92"/>
      <c r="D52" s="93"/>
      <c r="E52" s="104">
        <f>IF(E14&lt;=100000, E43*15%, IF(E43&lt;=200000, E43*13%, E43*10%))</f>
        <v>0</v>
      </c>
      <c r="F52" s="92"/>
      <c r="G52" s="93"/>
      <c r="H52" s="104">
        <f>IF(H14&lt;=100000, H43*15%, IF(H43&lt;=200000, H43*13%, H43*10%))</f>
        <v>0</v>
      </c>
      <c r="I52" s="142"/>
      <c r="J52" s="106" t="s">
        <v>73</v>
      </c>
    </row>
    <row r="53" spans="1:10" x14ac:dyDescent="0.2">
      <c r="A53" s="20" t="s">
        <v>79</v>
      </c>
      <c r="B53" s="32" t="s">
        <v>37</v>
      </c>
      <c r="C53" s="148">
        <v>0</v>
      </c>
      <c r="D53" s="46">
        <v>120</v>
      </c>
      <c r="E53" s="84">
        <f t="shared" ref="E53:E60" si="3">C53*D53</f>
        <v>0</v>
      </c>
      <c r="F53" s="151">
        <v>0</v>
      </c>
      <c r="G53" s="46">
        <v>120</v>
      </c>
      <c r="H53" s="84">
        <f t="shared" ref="H53:H60" si="4">F53*G53</f>
        <v>0</v>
      </c>
      <c r="I53" s="57"/>
      <c r="J53" s="72"/>
    </row>
    <row r="54" spans="1:10" x14ac:dyDescent="0.2">
      <c r="A54" s="20" t="s">
        <v>80</v>
      </c>
      <c r="B54" s="32" t="s">
        <v>37</v>
      </c>
      <c r="C54" s="148">
        <v>0</v>
      </c>
      <c r="D54" s="46">
        <v>100</v>
      </c>
      <c r="E54" s="57">
        <f t="shared" si="3"/>
        <v>0</v>
      </c>
      <c r="F54" s="152">
        <v>0</v>
      </c>
      <c r="G54" s="46">
        <v>100</v>
      </c>
      <c r="H54" s="57">
        <f t="shared" si="4"/>
        <v>0</v>
      </c>
      <c r="I54" s="57"/>
      <c r="J54" s="8"/>
    </row>
    <row r="55" spans="1:10" x14ac:dyDescent="0.2">
      <c r="A55" s="20" t="s">
        <v>81</v>
      </c>
      <c r="B55" s="32" t="s">
        <v>37</v>
      </c>
      <c r="C55" s="148">
        <v>0</v>
      </c>
      <c r="D55" s="46">
        <v>85</v>
      </c>
      <c r="E55" s="57">
        <f t="shared" si="3"/>
        <v>0</v>
      </c>
      <c r="F55" s="152">
        <v>0</v>
      </c>
      <c r="G55" s="46">
        <v>85</v>
      </c>
      <c r="H55" s="57">
        <f t="shared" si="4"/>
        <v>0</v>
      </c>
      <c r="I55" s="57"/>
      <c r="J55" s="8"/>
    </row>
    <row r="56" spans="1:10" x14ac:dyDescent="0.2">
      <c r="A56" s="132" t="s">
        <v>87</v>
      </c>
      <c r="B56" s="53"/>
      <c r="C56" s="150"/>
      <c r="D56" s="53"/>
      <c r="E56" s="133">
        <f>SUM(E52:E55)</f>
        <v>0</v>
      </c>
      <c r="F56" s="53"/>
      <c r="G56" s="53"/>
      <c r="H56" s="133">
        <f>SUM(H52:H55)</f>
        <v>0</v>
      </c>
      <c r="I56" s="57"/>
      <c r="J56" s="8"/>
    </row>
    <row r="57" spans="1:10" x14ac:dyDescent="0.2">
      <c r="A57" s="20" t="s">
        <v>82</v>
      </c>
      <c r="B57" s="32"/>
      <c r="C57" s="148">
        <v>0</v>
      </c>
      <c r="D57" s="46">
        <v>42</v>
      </c>
      <c r="E57" s="57">
        <f t="shared" si="3"/>
        <v>0</v>
      </c>
      <c r="F57" s="152">
        <v>0</v>
      </c>
      <c r="G57" s="46">
        <v>42</v>
      </c>
      <c r="H57" s="57">
        <f t="shared" si="4"/>
        <v>0</v>
      </c>
      <c r="I57" s="57"/>
      <c r="J57" s="8"/>
    </row>
    <row r="58" spans="1:10" x14ac:dyDescent="0.2">
      <c r="A58" s="20" t="s">
        <v>83</v>
      </c>
      <c r="B58" s="32"/>
      <c r="C58" s="148">
        <v>0</v>
      </c>
      <c r="D58" s="46">
        <v>36</v>
      </c>
      <c r="E58" s="57">
        <f t="shared" si="3"/>
        <v>0</v>
      </c>
      <c r="F58" s="152">
        <v>0</v>
      </c>
      <c r="G58" s="46">
        <v>36</v>
      </c>
      <c r="H58" s="57">
        <f t="shared" si="4"/>
        <v>0</v>
      </c>
      <c r="I58" s="57"/>
      <c r="J58" s="8"/>
    </row>
    <row r="59" spans="1:10" x14ac:dyDescent="0.2">
      <c r="A59" s="20" t="s">
        <v>84</v>
      </c>
      <c r="B59" s="32"/>
      <c r="C59" s="148">
        <v>0</v>
      </c>
      <c r="D59" s="46">
        <v>32</v>
      </c>
      <c r="E59" s="57">
        <f t="shared" si="3"/>
        <v>0</v>
      </c>
      <c r="F59" s="152">
        <v>0</v>
      </c>
      <c r="G59" s="46">
        <v>32</v>
      </c>
      <c r="H59" s="57">
        <f t="shared" si="4"/>
        <v>0</v>
      </c>
      <c r="I59" s="57"/>
      <c r="J59" s="8"/>
    </row>
    <row r="60" spans="1:10" x14ac:dyDescent="0.2">
      <c r="A60" s="20" t="s">
        <v>85</v>
      </c>
      <c r="B60" s="32"/>
      <c r="C60" s="148">
        <v>0</v>
      </c>
      <c r="D60" s="46">
        <v>30</v>
      </c>
      <c r="E60" s="57">
        <f t="shared" si="3"/>
        <v>0</v>
      </c>
      <c r="F60" s="152">
        <v>0</v>
      </c>
      <c r="G60" s="46">
        <v>30</v>
      </c>
      <c r="H60" s="57">
        <f t="shared" si="4"/>
        <v>0</v>
      </c>
      <c r="I60" s="57"/>
      <c r="J60" s="8"/>
    </row>
    <row r="61" spans="1:10" x14ac:dyDescent="0.2">
      <c r="A61" s="131" t="s">
        <v>88</v>
      </c>
      <c r="B61" s="53"/>
      <c r="C61" s="53"/>
      <c r="D61" s="53"/>
      <c r="E61" s="39">
        <f>SUM(E58:E60)</f>
        <v>0</v>
      </c>
      <c r="F61" s="53"/>
      <c r="G61" s="53"/>
      <c r="H61" s="39">
        <f>SUM(H58:H60)</f>
        <v>0</v>
      </c>
      <c r="I61" s="128"/>
      <c r="J61" s="130"/>
    </row>
    <row r="62" spans="1:10" ht="13.5" thickBot="1" x14ac:dyDescent="0.25">
      <c r="A62" s="135" t="s">
        <v>8</v>
      </c>
      <c r="B62" s="136"/>
      <c r="C62" s="136"/>
      <c r="D62" s="136"/>
      <c r="E62" s="74">
        <f>SUM(E56,E61)</f>
        <v>0</v>
      </c>
      <c r="F62" s="136"/>
      <c r="G62" s="136"/>
      <c r="H62" s="74">
        <f>SUM(H56,H61)</f>
        <v>0</v>
      </c>
    </row>
    <row r="63" spans="1:10" ht="26.25" thickBot="1" x14ac:dyDescent="0.25">
      <c r="A63" s="67" t="s">
        <v>24</v>
      </c>
      <c r="B63" s="137"/>
      <c r="C63" s="37"/>
      <c r="D63" s="138"/>
      <c r="E63" s="139">
        <f>E49-E62</f>
        <v>0</v>
      </c>
      <c r="F63" s="140"/>
      <c r="G63" s="141"/>
      <c r="H63" s="134">
        <f>H49-H62</f>
        <v>0</v>
      </c>
      <c r="I63" s="68"/>
      <c r="J63" s="71" t="s">
        <v>25</v>
      </c>
    </row>
    <row r="64" spans="1:10" x14ac:dyDescent="0.2">
      <c r="A64" s="117"/>
      <c r="B64" s="117"/>
      <c r="C64" s="118"/>
      <c r="D64" s="119"/>
      <c r="E64" s="120"/>
      <c r="F64" s="121"/>
      <c r="G64" s="122"/>
      <c r="H64" s="120"/>
      <c r="I64" s="123"/>
      <c r="J64" s="124"/>
    </row>
    <row r="65" spans="1:10" x14ac:dyDescent="0.2">
      <c r="A65" s="117"/>
      <c r="B65" s="117"/>
      <c r="C65" s="118"/>
      <c r="D65" s="119"/>
      <c r="E65" s="120"/>
      <c r="F65" s="121"/>
      <c r="G65" s="122"/>
      <c r="H65" s="120"/>
      <c r="I65" s="123"/>
      <c r="J65" s="124"/>
    </row>
    <row r="67" spans="1:10" x14ac:dyDescent="0.2">
      <c r="A67" s="125" t="s">
        <v>77</v>
      </c>
    </row>
    <row r="68" spans="1:10" x14ac:dyDescent="0.2">
      <c r="A68" s="102" t="s">
        <v>70</v>
      </c>
      <c r="B68" s="101"/>
      <c r="E68" s="123"/>
    </row>
    <row r="69" spans="1:10" x14ac:dyDescent="0.2">
      <c r="A69" s="94" t="s">
        <v>60</v>
      </c>
      <c r="B69" s="98"/>
      <c r="E69" s="123"/>
    </row>
    <row r="70" spans="1:10" x14ac:dyDescent="0.2">
      <c r="A70" s="95" t="s">
        <v>62</v>
      </c>
      <c r="B70" s="99">
        <v>120</v>
      </c>
      <c r="E70" s="123"/>
    </row>
    <row r="71" spans="1:10" x14ac:dyDescent="0.2">
      <c r="A71" s="95" t="s">
        <v>63</v>
      </c>
      <c r="B71" s="99">
        <v>100</v>
      </c>
      <c r="E71" s="129"/>
    </row>
    <row r="72" spans="1:10" x14ac:dyDescent="0.2">
      <c r="A72" s="95" t="s">
        <v>64</v>
      </c>
      <c r="B72" s="99">
        <v>85</v>
      </c>
      <c r="E72" s="129"/>
    </row>
    <row r="73" spans="1:10" x14ac:dyDescent="0.2">
      <c r="A73" s="95"/>
      <c r="B73" s="99"/>
      <c r="E73" s="129"/>
    </row>
    <row r="74" spans="1:10" x14ac:dyDescent="0.2">
      <c r="A74" s="96" t="s">
        <v>61</v>
      </c>
      <c r="B74" s="99"/>
      <c r="E74" s="129"/>
    </row>
    <row r="75" spans="1:10" x14ac:dyDescent="0.2">
      <c r="A75" s="95" t="s">
        <v>65</v>
      </c>
      <c r="B75" s="99">
        <v>60</v>
      </c>
      <c r="E75" s="123"/>
    </row>
    <row r="76" spans="1:10" x14ac:dyDescent="0.2">
      <c r="A76" s="95" t="s">
        <v>66</v>
      </c>
      <c r="B76" s="99">
        <v>42</v>
      </c>
      <c r="E76" s="123"/>
    </row>
    <row r="77" spans="1:10" x14ac:dyDescent="0.2">
      <c r="A77" s="95" t="s">
        <v>67</v>
      </c>
      <c r="B77" s="99">
        <v>36</v>
      </c>
      <c r="E77" s="123"/>
    </row>
    <row r="78" spans="1:10" x14ac:dyDescent="0.2">
      <c r="A78" s="95" t="s">
        <v>68</v>
      </c>
      <c r="B78" s="99">
        <v>32</v>
      </c>
    </row>
    <row r="79" spans="1:10" x14ac:dyDescent="0.2">
      <c r="A79" s="97" t="s">
        <v>69</v>
      </c>
      <c r="B79" s="100">
        <v>30</v>
      </c>
    </row>
  </sheetData>
  <mergeCells count="13">
    <mergeCell ref="A2:J2"/>
    <mergeCell ref="A3:J3"/>
    <mergeCell ref="J31:J33"/>
    <mergeCell ref="J23:J29"/>
    <mergeCell ref="I6:J7"/>
    <mergeCell ref="I8:J8"/>
    <mergeCell ref="I9:J9"/>
    <mergeCell ref="I10:J10"/>
    <mergeCell ref="I11:J11"/>
    <mergeCell ref="I13:J13"/>
    <mergeCell ref="I14:J14"/>
    <mergeCell ref="I12:J12"/>
    <mergeCell ref="I5:J5"/>
  </mergeCells>
  <phoneticPr fontId="0" type="noConversion"/>
  <pageMargins left="0.25" right="0.25" top="0.75" bottom="0.75" header="0.3" footer="0.3"/>
  <pageSetup paperSize="8" scale="87" fitToHeight="0" orientation="landscape" r:id="rId1"/>
  <headerFooter alignWithMargins="0"/>
  <ignoredErrors>
    <ignoredError sqref="E33 H33 E56 H5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Budget Previsionale</vt:lpstr>
      <vt:lpstr>'Budget Previsionale'!Area_stampa</vt:lpstr>
    </vt:vector>
  </TitlesOfParts>
  <Company>csita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sbrana</dc:creator>
  <cp:lastModifiedBy>Arnaldo Traversone</cp:lastModifiedBy>
  <cp:lastPrinted>2025-05-20T09:38:40Z</cp:lastPrinted>
  <dcterms:created xsi:type="dcterms:W3CDTF">2004-07-21T12:43:26Z</dcterms:created>
  <dcterms:modified xsi:type="dcterms:W3CDTF">2025-05-27T15:21:12Z</dcterms:modified>
</cp:coreProperties>
</file>