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:\Scienti\_SETTORE RICERCA NAZIONALE\BORSE\DOCUMENTI PER TRASPARENZA\GENNAIO 2024 PER PUBBLICAZIONE TRASPARENZA\"/>
    </mc:Choice>
  </mc:AlternateContent>
  <xr:revisionPtr revIDLastSave="0" documentId="13_ncr:1_{69253A1D-C487-4E62-A5A9-F7D1D1D9747A}" xr6:coauthVersionLast="47" xr6:coauthVersionMax="47" xr10:uidLastSave="{00000000-0000-0000-0000-000000000000}"/>
  <bookViews>
    <workbookView xWindow="-108" yWindow="-108" windowWidth="23256" windowHeight="12576" tabRatio="608" xr2:uid="{00000000-000D-0000-FFFF-FFFF00000000}"/>
  </bookViews>
  <sheets>
    <sheet name="BORSE ATTIVE 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9" i="2" l="1"/>
  <c r="K138" i="2"/>
  <c r="K136" i="2"/>
  <c r="K121" i="2"/>
  <c r="K120" i="2"/>
  <c r="K119" i="2"/>
  <c r="K104" i="2"/>
  <c r="K103" i="2"/>
  <c r="K102" i="2"/>
  <c r="K157" i="2"/>
  <c r="K156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7" i="2"/>
  <c r="K135" i="2"/>
  <c r="K134" i="2"/>
  <c r="K133" i="2"/>
  <c r="K131" i="2"/>
  <c r="K130" i="2"/>
  <c r="K129" i="2"/>
  <c r="K128" i="2"/>
  <c r="K127" i="2"/>
  <c r="K126" i="2"/>
  <c r="K125" i="2"/>
  <c r="K124" i="2"/>
  <c r="K122" i="2"/>
  <c r="K83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0" i="2"/>
  <c r="K97" i="2"/>
  <c r="K96" i="2"/>
  <c r="K94" i="2"/>
  <c r="K93" i="2"/>
  <c r="K92" i="2"/>
  <c r="K91" i="2"/>
  <c r="K90" i="2"/>
  <c r="K89" i="2"/>
  <c r="K88" i="2"/>
  <c r="K87" i="2"/>
  <c r="K86" i="2"/>
  <c r="K85" i="2"/>
  <c r="K84" i="2"/>
  <c r="K82" i="2"/>
  <c r="K81" i="2"/>
  <c r="K80" i="2"/>
  <c r="K79" i="2"/>
  <c r="K78" i="2"/>
  <c r="K76" i="2"/>
  <c r="K75" i="2"/>
  <c r="K74" i="2"/>
  <c r="K72" i="2"/>
  <c r="K71" i="2"/>
  <c r="K70" i="2"/>
  <c r="K69" i="2"/>
  <c r="K68" i="2"/>
  <c r="K67" i="2"/>
  <c r="K65" i="2"/>
  <c r="K64" i="2"/>
  <c r="K63" i="2"/>
  <c r="K61" i="2"/>
  <c r="K60" i="2"/>
  <c r="K58" i="2"/>
  <c r="K57" i="2"/>
  <c r="K52" i="2"/>
  <c r="K53" i="2"/>
  <c r="K51" i="2"/>
  <c r="K50" i="2"/>
  <c r="K54" i="2"/>
  <c r="K48" i="2"/>
  <c r="K47" i="2"/>
  <c r="K45" i="2"/>
  <c r="G44" i="2"/>
  <c r="K44" i="2" s="1"/>
  <c r="K42" i="2"/>
  <c r="K41" i="2"/>
  <c r="K40" i="2"/>
  <c r="K39" i="2"/>
  <c r="K38" i="2"/>
  <c r="K37" i="2"/>
  <c r="K36" i="2"/>
  <c r="K34" i="2"/>
  <c r="K29" i="2"/>
  <c r="K33" i="2"/>
  <c r="K32" i="2"/>
  <c r="K31" i="2"/>
  <c r="K30" i="2"/>
  <c r="K26" i="2"/>
  <c r="K27" i="2"/>
  <c r="K25" i="2"/>
  <c r="K24" i="2"/>
  <c r="K23" i="2"/>
  <c r="K22" i="2"/>
  <c r="K21" i="2"/>
  <c r="K20" i="2"/>
  <c r="K19" i="2"/>
  <c r="K18" i="2"/>
  <c r="K16" i="2"/>
  <c r="K15" i="2"/>
  <c r="K14" i="2"/>
  <c r="K8" i="2"/>
  <c r="K9" i="2"/>
  <c r="K13" i="2"/>
  <c r="K12" i="2"/>
  <c r="K11" i="2"/>
  <c r="K10" i="2"/>
  <c r="K7" i="2"/>
</calcChain>
</file>

<file path=xl/sharedStrings.xml><?xml version="1.0" encoding="utf-8"?>
<sst xmlns="http://schemas.openxmlformats.org/spreadsheetml/2006/main" count="556" uniqueCount="261">
  <si>
    <t>DURATA</t>
  </si>
  <si>
    <t>INIZIO</t>
  </si>
  <si>
    <t>FINE</t>
  </si>
  <si>
    <t>IMPORTO</t>
  </si>
  <si>
    <t>RINUNCIA</t>
  </si>
  <si>
    <t>RINNOVO</t>
  </si>
  <si>
    <t>DISFOR</t>
  </si>
  <si>
    <t>10 mesi</t>
  </si>
  <si>
    <t>DIBRIS</t>
  </si>
  <si>
    <t>3 mesi</t>
  </si>
  <si>
    <t>4 mesi</t>
  </si>
  <si>
    <t>6 mesi</t>
  </si>
  <si>
    <t>12 mesi</t>
  </si>
  <si>
    <t>DCCI</t>
  </si>
  <si>
    <t>DIMES</t>
  </si>
  <si>
    <t>5 mesi</t>
  </si>
  <si>
    <t>DIMI</t>
  </si>
  <si>
    <t>DICCA</t>
  </si>
  <si>
    <t>9 mesi</t>
  </si>
  <si>
    <t>7 mesi</t>
  </si>
  <si>
    <t>DITEN</t>
  </si>
  <si>
    <t>DIME</t>
  </si>
  <si>
    <t>DAFIST</t>
  </si>
  <si>
    <t>DIEC</t>
  </si>
  <si>
    <t>DIRAAS</t>
  </si>
  <si>
    <t>DISC</t>
  </si>
  <si>
    <t>DISTAV</t>
  </si>
  <si>
    <t>DIMA</t>
  </si>
  <si>
    <t>BORSISTA</t>
  </si>
  <si>
    <t>DIPARTIMENTO/
CENTRO</t>
  </si>
  <si>
    <t>DIFI</t>
  </si>
  <si>
    <t>Greppi Marco</t>
  </si>
  <si>
    <t>3 anni</t>
  </si>
  <si>
    <t>BORSA FINANZIATA 
DA ENTE ESTERNO (FIRC - AIRC)</t>
  </si>
  <si>
    <t>Tirasso Simona</t>
  </si>
  <si>
    <t>Rasore Nicola</t>
  </si>
  <si>
    <t>DISSAL</t>
  </si>
  <si>
    <t>DIGI</t>
  </si>
  <si>
    <t>Verdoya Jacopo</t>
  </si>
  <si>
    <t>ANNO
ATTIVAZIONE BORSA</t>
  </si>
  <si>
    <t>Sartori Emanuela</t>
  </si>
  <si>
    <t>Benzi Andrea</t>
  </si>
  <si>
    <t>Tomesani Irene</t>
  </si>
  <si>
    <t>Coppola Ilaria</t>
  </si>
  <si>
    <t>De Kermarek Irene</t>
  </si>
  <si>
    <t>Baggetta Chiara</t>
  </si>
  <si>
    <t>Mancini Ilaria</t>
  </si>
  <si>
    <t>Spinelli Sonia</t>
  </si>
  <si>
    <t>De Muro Greta</t>
  </si>
  <si>
    <t>Bagnasco Alessio</t>
  </si>
  <si>
    <t>Ratto Giacomo</t>
  </si>
  <si>
    <t>Zucca Marco</t>
  </si>
  <si>
    <t>Sadeghi Garjan Mahyar</t>
  </si>
  <si>
    <t>Marcolli Francesco</t>
  </si>
  <si>
    <t>Petronio Daniele</t>
  </si>
  <si>
    <t>Pepe Sara</t>
  </si>
  <si>
    <t>Beccari Cecilia</t>
  </si>
  <si>
    <t>Bressan Marco</t>
  </si>
  <si>
    <t>Torriglia Matteo</t>
  </si>
  <si>
    <t>Bove Francesco</t>
  </si>
  <si>
    <t>Calabrese Gianmarco</t>
  </si>
  <si>
    <t>Benedetto Elena</t>
  </si>
  <si>
    <t>Faruffini Marta</t>
  </si>
  <si>
    <t>Casalinuovo Vittoria</t>
  </si>
  <si>
    <t>Di Salvo Alessia</t>
  </si>
  <si>
    <t>Ravera Stefano</t>
  </si>
  <si>
    <t>Brosio Giorgia</t>
  </si>
  <si>
    <t>Fausto Martina</t>
  </si>
  <si>
    <t>Romano Gabriele</t>
  </si>
  <si>
    <t>DURATA                             RINNOVO</t>
  </si>
  <si>
    <t>TOTALE                                EROGATO</t>
  </si>
  <si>
    <t>DISPI</t>
  </si>
  <si>
    <t>12 mesi            31/05/2023</t>
  </si>
  <si>
    <t xml:space="preserve">10 mesi                31/01/2023              </t>
  </si>
  <si>
    <t xml:space="preserve">Atzori Giulia </t>
  </si>
  <si>
    <t>12 mesi         30/11/2023</t>
  </si>
  <si>
    <t>DAD</t>
  </si>
  <si>
    <t>25000
(terza annualità)</t>
  </si>
  <si>
    <t xml:space="preserve">Tardanico Francesca </t>
  </si>
  <si>
    <t>RINUNCIA RINNOVO DAL 01.11.2023</t>
  </si>
  <si>
    <t>RINNOVO DAL 01/03/2023</t>
  </si>
  <si>
    <t>RINUNCIA RINNNOVO DAL 01/11/2023</t>
  </si>
  <si>
    <t>Mereta AnnaMaria</t>
  </si>
  <si>
    <t>RINNOVO DAL 01.06.2023</t>
  </si>
  <si>
    <t>Valente Roppo Giovanni</t>
  </si>
  <si>
    <t>RINNOVO DAL 01.07.2023</t>
  </si>
  <si>
    <t>7 mesi
30/09/2023</t>
  </si>
  <si>
    <t>Baraldi Francesco</t>
  </si>
  <si>
    <t>RINUNCIA DA 01.02.2023</t>
  </si>
  <si>
    <t>Raggi Riccardo</t>
  </si>
  <si>
    <t>Costa Eugenio</t>
  </si>
  <si>
    <t>Gentile Cecilia</t>
  </si>
  <si>
    <t>Trebiani Stefania</t>
  </si>
  <si>
    <t>RINNOVO DAL 01.08.2023</t>
  </si>
  <si>
    <t xml:space="preserve"> Mouawad Issa</t>
  </si>
  <si>
    <t>RINUNCIA DAL 01.06.2023</t>
  </si>
  <si>
    <t>RINUNCIA RINNOVO DAL 01.03.2023</t>
  </si>
  <si>
    <t>RINNOVO DAL 01.12.2023</t>
  </si>
  <si>
    <t>Rongen Ludovico</t>
  </si>
  <si>
    <t>31/05(2023</t>
  </si>
  <si>
    <t xml:space="preserve">Bilal Muhammad Tabish  </t>
  </si>
  <si>
    <t>RINUNCIA DAL 01.10.2023</t>
  </si>
  <si>
    <t>RINUNCIA RINNOVO DAL 01/11/2023</t>
  </si>
  <si>
    <t>12 mesi
28/02/2024</t>
  </si>
  <si>
    <t>12 mesi
31/05/2024</t>
  </si>
  <si>
    <t>10 mesi
30/04/2024</t>
  </si>
  <si>
    <t>5 mesi
30/04/2024</t>
  </si>
  <si>
    <t>9 mesi
30/04/2024</t>
  </si>
  <si>
    <t>RINNOVO dal 01/02/2023</t>
  </si>
  <si>
    <t>3 mesi
30/04/2023</t>
  </si>
  <si>
    <t>12 mesi
30/11/2024</t>
  </si>
  <si>
    <t>6 mesi
31/05/2024</t>
  </si>
  <si>
    <t>10 mesi
31/07/2024</t>
  </si>
  <si>
    <t>RINNOVO DAL 01.10.2023</t>
  </si>
  <si>
    <t>Grilli Davide</t>
  </si>
  <si>
    <t>RINNOVODAL 01/06/2023</t>
  </si>
  <si>
    <t>6 mesi
30/11/2023</t>
  </si>
  <si>
    <t>RINUNCIA RINNOVO DAL 14.09.2023</t>
  </si>
  <si>
    <t xml:space="preserve">Piscino Cecilia
</t>
  </si>
  <si>
    <t xml:space="preserve">RINUNCIA DAL 01.02.2023
</t>
  </si>
  <si>
    <t>Leandri Gaia</t>
  </si>
  <si>
    <t>Albicini Paolo</t>
  </si>
  <si>
    <t>Calabrese Luca</t>
  </si>
  <si>
    <t>Attanasio Enrico</t>
  </si>
  <si>
    <t>Gullino Sofia</t>
  </si>
  <si>
    <t>Parodi Luca</t>
  </si>
  <si>
    <t>RINUNCIA DAL 01.03.2023</t>
  </si>
  <si>
    <t>Testa Simone</t>
  </si>
  <si>
    <t>Minella Beatrice Maria</t>
  </si>
  <si>
    <t>Gerini Lorenzo</t>
  </si>
  <si>
    <t>RINUNCIA DA 08.02.2023</t>
  </si>
  <si>
    <t>Cepollini Pietro</t>
  </si>
  <si>
    <t>Asensio Antonio Maria</t>
  </si>
  <si>
    <t xml:space="preserve"> Megahd Heba Abdelsalam 
Abdelwahab Abdelsalam</t>
  </si>
  <si>
    <t>RINUNCIA DAL 22.05.2023</t>
  </si>
  <si>
    <t>Vezzoli Riccardo</t>
  </si>
  <si>
    <t>Agostini Ludovico</t>
  </si>
  <si>
    <t>8 mesi</t>
  </si>
  <si>
    <t>Ruggeri Francesca</t>
  </si>
  <si>
    <t>Malinaric Rafaela</t>
  </si>
  <si>
    <t>RINUNCIA DAL 01.09.2023</t>
  </si>
  <si>
    <t>Di Meo Silvia</t>
  </si>
  <si>
    <t>Santolini Marta</t>
  </si>
  <si>
    <t>Martini Cristina</t>
  </si>
  <si>
    <t>Raboni Maria Francesco</t>
  </si>
  <si>
    <t>Giunta Giulia</t>
  </si>
  <si>
    <t>Gimelli Andrea</t>
  </si>
  <si>
    <t>Nobile Giulia</t>
  </si>
  <si>
    <t>DINOGMI</t>
  </si>
  <si>
    <t>9.341.60</t>
  </si>
  <si>
    <t>RINUNCIA DAL 01.07.2023</t>
  </si>
  <si>
    <t>Sauvageon Daniela</t>
  </si>
  <si>
    <t>Ciranni Massimiliano</t>
  </si>
  <si>
    <t>Barabino Valerio</t>
  </si>
  <si>
    <t>Oliveri Alessandra</t>
  </si>
  <si>
    <t>RINNOVO DAL 01/07/2023</t>
  </si>
  <si>
    <t>Ricci Elena</t>
  </si>
  <si>
    <t>Bigliani Giulia</t>
  </si>
  <si>
    <t>Cerchi Federico</t>
  </si>
  <si>
    <t>Spinelli Sebastiano</t>
  </si>
  <si>
    <t>Agosti Gaia</t>
  </si>
  <si>
    <t>Gualandi Simone</t>
  </si>
  <si>
    <t>RINNOVO DAL 01.09.2023</t>
  </si>
  <si>
    <t>Vio Rosa</t>
  </si>
  <si>
    <t xml:space="preserve"> Sidane Ibtissame</t>
  </si>
  <si>
    <t>Accardo Emanuela</t>
  </si>
  <si>
    <t>Valchi Lucia</t>
  </si>
  <si>
    <t>CIRI-IT</t>
  </si>
  <si>
    <t>Furia Elisa</t>
  </si>
  <si>
    <t>Mantovani Alice</t>
  </si>
  <si>
    <t>CIELI</t>
  </si>
  <si>
    <t>Biassoni Daniele</t>
  </si>
  <si>
    <t>Lanaro Giacomo</t>
  </si>
  <si>
    <t>Malatto Alessandro</t>
  </si>
  <si>
    <t>Zerbino Matteo</t>
  </si>
  <si>
    <t>Di Giorgio Emmanuela</t>
  </si>
  <si>
    <t>Magnasco Laura</t>
  </si>
  <si>
    <t>RINUNCIA DAL 24/07/2023</t>
  </si>
  <si>
    <t>Marcantoni Taddei Guglielmo</t>
  </si>
  <si>
    <t>Memushaj Adela</t>
  </si>
  <si>
    <t>Iannone Anntonio</t>
  </si>
  <si>
    <t>Daniele Alberto</t>
  </si>
  <si>
    <t>Gjini Riccardo</t>
  </si>
  <si>
    <t>Soro Gabriele</t>
  </si>
  <si>
    <t>RINUNCIA DAL 12.06.2023</t>
  </si>
  <si>
    <t>Canepa Danilo</t>
  </si>
  <si>
    <t>RINUNCIA RINNOVO 
DAL 01.11.2023</t>
  </si>
  <si>
    <t>Massone Valentina</t>
  </si>
  <si>
    <t>Pedemonte Mattia</t>
  </si>
  <si>
    <t>Masi Giacomo</t>
  </si>
  <si>
    <t>Penzo Chiara</t>
  </si>
  <si>
    <t>Guevara Lopez Maria de la Luz</t>
  </si>
  <si>
    <t>Dervishi Ina</t>
  </si>
  <si>
    <t>Hoxha Anjeza</t>
  </si>
  <si>
    <t>Islamaj Lediana</t>
  </si>
  <si>
    <t>Lugji Endrit</t>
  </si>
  <si>
    <t>Rexhmati Ronaldo</t>
  </si>
  <si>
    <t xml:space="preserve">Merani Margherita Gabriella Bruna  </t>
  </si>
  <si>
    <t>Lazzati Marco</t>
  </si>
  <si>
    <t>Baouch Zakarya</t>
  </si>
  <si>
    <t>Fili' Tommaso</t>
  </si>
  <si>
    <t>Cozzani Martina</t>
  </si>
  <si>
    <t>Mastrangelo Camilla</t>
  </si>
  <si>
    <t>Venturino Riccardo</t>
  </si>
  <si>
    <t>Aksakal Ayşegül  (F)</t>
  </si>
  <si>
    <t>Catalano Miriana</t>
  </si>
  <si>
    <t>RINNOVO DAL 01.02.2024</t>
  </si>
  <si>
    <t>Seitone Alessandro</t>
  </si>
  <si>
    <t>Varasteh Ranjbar Ali</t>
  </si>
  <si>
    <t>Callegari Niccolo'</t>
  </si>
  <si>
    <t>Carozzo Valerio</t>
  </si>
  <si>
    <t>Tombetti Chiara</t>
  </si>
  <si>
    <t>Martini Matteo</t>
  </si>
  <si>
    <t>Rovere Matteo</t>
  </si>
  <si>
    <t>Guarino Daria</t>
  </si>
  <si>
    <t>Leoni Leila</t>
  </si>
  <si>
    <t>ROLLOV Denis</t>
  </si>
  <si>
    <t>LICCARDI Ninfa</t>
  </si>
  <si>
    <t>RINUNCIA DAL 01.11.2023</t>
  </si>
  <si>
    <t>Farshad Gorji Mohammadzadeh</t>
  </si>
  <si>
    <t>VALLAMKONDA VISHAL Alì</t>
  </si>
  <si>
    <t>Campioli Denise</t>
  </si>
  <si>
    <t>Vago Pietro</t>
  </si>
  <si>
    <t>Di Napoli Letteria</t>
  </si>
  <si>
    <t>Lertora Erica</t>
  </si>
  <si>
    <t>Zerbetto Pietro</t>
  </si>
  <si>
    <t>Paliotta Pietro</t>
  </si>
  <si>
    <t>Ciano Lorenzo</t>
  </si>
  <si>
    <t>Natrella Gianluca</t>
  </si>
  <si>
    <t>Terrile Giorgia</t>
  </si>
  <si>
    <t>RINUNCIA DAL 01.02.2024</t>
  </si>
  <si>
    <t>Barsotti Beatrice</t>
  </si>
  <si>
    <t>Rizzardi Ilaria</t>
  </si>
  <si>
    <t>Damonte Giacomo</t>
  </si>
  <si>
    <t xml:space="preserve">Calandri Maria Jose </t>
  </si>
  <si>
    <t>Cademartori Davide</t>
  </si>
  <si>
    <t>4.062.00</t>
  </si>
  <si>
    <t>Borella Matteo</t>
  </si>
  <si>
    <t>Campioli Alessio</t>
  </si>
  <si>
    <t>Tarasi Luca</t>
  </si>
  <si>
    <t>ISME</t>
  </si>
  <si>
    <t>Attia Mohsen Mahmoud Youssef</t>
  </si>
  <si>
    <t>Vignali Federica</t>
  </si>
  <si>
    <t>Ruffini Alessia</t>
  </si>
  <si>
    <t>Interlando Matteo</t>
  </si>
  <si>
    <t>RINUNCIA DAL 15.01.2024</t>
  </si>
  <si>
    <t>Cattaneo Kevin</t>
  </si>
  <si>
    <t>Isola Riccardo</t>
  </si>
  <si>
    <t>1 mese
31/10/2023</t>
  </si>
  <si>
    <t xml:space="preserve">RINNOVO DAL 01.10.2023
</t>
  </si>
  <si>
    <t>3 mesi
 31/01/2024</t>
  </si>
  <si>
    <t>RINNOVO dal 1.11.2023</t>
  </si>
  <si>
    <t>3 mesi
31.08.2023</t>
  </si>
  <si>
    <t>RINNOVO dal 01.06.2023</t>
  </si>
  <si>
    <t>1 mese
31/07/2023</t>
  </si>
  <si>
    <t>3 mesi
30/11/2023</t>
  </si>
  <si>
    <t xml:space="preserve">RINUNCIA DAL 01.11.2023
</t>
  </si>
  <si>
    <t>3043.33</t>
  </si>
  <si>
    <t>RINNOVO DAL 01/06/2022</t>
  </si>
  <si>
    <t>RINNOVO DAL 01/04/2022</t>
  </si>
  <si>
    <t>RINNOVO DAL 01/12/2022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</si>
</sst>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&quot;€&quot;\ #,##0.00;[Red]&quot;€&quot;\ #,##0.00"/>
    <numFmt numFmtId="166" formatCode="#,##0.00;[Red]#,##0.00"/>
    <numFmt numFmtId="167" formatCode="&quot;€&quot;\ #,##0.0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1" fillId="0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16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165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66" fontId="0" fillId="0" borderId="1" xfId="0" applyNumberForma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167" fontId="0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4" fontId="0" fillId="2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top"/>
    </xf>
    <xf numFmtId="4" fontId="0" fillId="0" borderId="1" xfId="0" applyNumberForma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166" fontId="0" fillId="0" borderId="1" xfId="0" applyNumberFormat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1" xfId="0" applyFont="1" applyBorder="1"/>
    <xf numFmtId="14" fontId="0" fillId="0" borderId="1" xfId="0" applyNumberForma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25F17-48B0-4C95-BF62-6EF5AEC7B5E5}">
  <dimension ref="A1:R157"/>
  <sheetViews>
    <sheetView tabSelected="1" workbookViewId="0">
      <selection activeCell="H15" sqref="H15"/>
    </sheetView>
  </sheetViews>
  <sheetFormatPr defaultRowHeight="14.5" x14ac:dyDescent="0.35"/>
  <cols>
    <col min="1" max="1" width="14.1796875" customWidth="1"/>
    <col min="2" max="2" width="26.453125" customWidth="1"/>
    <col min="4" max="4" width="17.08984375" customWidth="1"/>
    <col min="5" max="5" width="11.453125" customWidth="1"/>
    <col min="6" max="6" width="10.81640625" customWidth="1"/>
    <col min="7" max="7" width="12.453125" customWidth="1"/>
    <col min="8" max="8" width="31.81640625" customWidth="1"/>
    <col min="9" max="9" width="23" style="15" customWidth="1"/>
    <col min="10" max="10" width="12.54296875" style="35" customWidth="1"/>
    <col min="11" max="11" width="19.1796875" style="15" customWidth="1"/>
  </cols>
  <sheetData>
    <row r="1" spans="1:18" s="7" customFormat="1" ht="43.5" x14ac:dyDescent="0.35">
      <c r="A1" s="22" t="s">
        <v>39</v>
      </c>
      <c r="B1" s="23" t="s">
        <v>28</v>
      </c>
      <c r="C1" s="23" t="s">
        <v>0</v>
      </c>
      <c r="D1" s="22" t="s">
        <v>29</v>
      </c>
      <c r="E1" s="24" t="s">
        <v>1</v>
      </c>
      <c r="F1" s="24" t="s">
        <v>2</v>
      </c>
      <c r="G1" s="25" t="s">
        <v>3</v>
      </c>
      <c r="H1" s="26" t="s">
        <v>4</v>
      </c>
      <c r="I1" s="26" t="s">
        <v>5</v>
      </c>
      <c r="J1" s="22" t="s">
        <v>69</v>
      </c>
      <c r="K1" s="32" t="s">
        <v>70</v>
      </c>
    </row>
    <row r="2" spans="1:18" s="7" customFormat="1" ht="29" x14ac:dyDescent="0.35">
      <c r="A2" s="21">
        <v>2021</v>
      </c>
      <c r="B2" s="2" t="s">
        <v>34</v>
      </c>
      <c r="C2" s="1" t="s">
        <v>12</v>
      </c>
      <c r="D2" s="1" t="s">
        <v>71</v>
      </c>
      <c r="E2" s="5">
        <v>44348</v>
      </c>
      <c r="F2" s="5">
        <v>44712</v>
      </c>
      <c r="G2" s="18">
        <v>12000</v>
      </c>
      <c r="H2" s="20"/>
      <c r="I2" s="6" t="s">
        <v>258</v>
      </c>
      <c r="J2" s="36" t="s">
        <v>72</v>
      </c>
      <c r="K2" s="31">
        <v>24000</v>
      </c>
    </row>
    <row r="3" spans="1:18" s="7" customFormat="1" ht="29" x14ac:dyDescent="0.35">
      <c r="A3" s="21">
        <v>2021</v>
      </c>
      <c r="B3" s="2" t="s">
        <v>35</v>
      </c>
      <c r="C3" s="3" t="s">
        <v>7</v>
      </c>
      <c r="D3" s="3" t="s">
        <v>26</v>
      </c>
      <c r="E3" s="5">
        <v>44348</v>
      </c>
      <c r="F3" s="5">
        <v>44651</v>
      </c>
      <c r="G3" s="18">
        <v>12790</v>
      </c>
      <c r="H3" s="20"/>
      <c r="I3" s="27" t="s">
        <v>259</v>
      </c>
      <c r="J3" s="37" t="s">
        <v>73</v>
      </c>
      <c r="K3" s="31">
        <v>25580</v>
      </c>
    </row>
    <row r="4" spans="1:18" s="7" customFormat="1" ht="29" x14ac:dyDescent="0.35">
      <c r="A4" s="21">
        <v>2021</v>
      </c>
      <c r="B4" s="1" t="s">
        <v>74</v>
      </c>
      <c r="C4" s="1" t="s">
        <v>12</v>
      </c>
      <c r="D4" s="1" t="s">
        <v>25</v>
      </c>
      <c r="E4" s="5">
        <v>44531</v>
      </c>
      <c r="F4" s="5">
        <v>44895</v>
      </c>
      <c r="G4" s="18">
        <v>19367</v>
      </c>
      <c r="H4" s="29"/>
      <c r="I4" s="6" t="s">
        <v>260</v>
      </c>
      <c r="J4" s="36" t="s">
        <v>75</v>
      </c>
      <c r="K4" s="14">
        <v>38734</v>
      </c>
      <c r="R4" s="30"/>
    </row>
    <row r="5" spans="1:18" ht="38" customHeight="1" x14ac:dyDescent="0.35">
      <c r="A5" s="4">
        <v>2021</v>
      </c>
      <c r="B5" s="1" t="s">
        <v>31</v>
      </c>
      <c r="C5" s="1" t="s">
        <v>32</v>
      </c>
      <c r="D5" s="1" t="s">
        <v>14</v>
      </c>
      <c r="E5" s="5">
        <v>44197</v>
      </c>
      <c r="F5" s="5">
        <v>45291</v>
      </c>
      <c r="G5" s="12">
        <v>75000</v>
      </c>
      <c r="H5" s="13" t="s">
        <v>33</v>
      </c>
      <c r="I5" s="11"/>
      <c r="J5" s="38"/>
      <c r="K5" s="16" t="s">
        <v>77</v>
      </c>
      <c r="R5" s="19"/>
    </row>
    <row r="6" spans="1:18" x14ac:dyDescent="0.35">
      <c r="A6" s="49"/>
      <c r="B6" s="49"/>
      <c r="C6" s="49"/>
      <c r="D6" s="49"/>
      <c r="E6" s="49"/>
      <c r="F6" s="49"/>
      <c r="G6" s="49"/>
      <c r="H6" s="49"/>
      <c r="I6" s="50"/>
      <c r="J6" s="51"/>
      <c r="K6" s="50"/>
    </row>
    <row r="7" spans="1:18" x14ac:dyDescent="0.35">
      <c r="A7" s="11">
        <v>2022</v>
      </c>
      <c r="B7" s="11" t="s">
        <v>41</v>
      </c>
      <c r="C7" s="11" t="s">
        <v>12</v>
      </c>
      <c r="D7" s="11" t="s">
        <v>14</v>
      </c>
      <c r="E7" s="9">
        <v>44593</v>
      </c>
      <c r="F7" s="9">
        <v>44957</v>
      </c>
      <c r="G7" s="39">
        <v>19368</v>
      </c>
      <c r="H7" s="8"/>
      <c r="I7" s="11"/>
      <c r="J7" s="38"/>
      <c r="K7" s="39">
        <f>G7</f>
        <v>19368</v>
      </c>
    </row>
    <row r="8" spans="1:18" ht="29" x14ac:dyDescent="0.35">
      <c r="A8" s="11">
        <v>2022</v>
      </c>
      <c r="B8" s="11" t="s">
        <v>78</v>
      </c>
      <c r="C8" s="11" t="s">
        <v>12</v>
      </c>
      <c r="D8" s="11" t="s">
        <v>26</v>
      </c>
      <c r="E8" s="9">
        <v>44621</v>
      </c>
      <c r="F8" s="9">
        <v>44985</v>
      </c>
      <c r="G8" s="39">
        <v>12000</v>
      </c>
      <c r="H8" s="17" t="s">
        <v>102</v>
      </c>
      <c r="I8" s="9" t="s">
        <v>80</v>
      </c>
      <c r="J8" s="40" t="s">
        <v>103</v>
      </c>
      <c r="K8" s="39">
        <f>G8+8052.32</f>
        <v>20052.32</v>
      </c>
    </row>
    <row r="9" spans="1:18" ht="29" x14ac:dyDescent="0.35">
      <c r="A9" s="11">
        <v>2022</v>
      </c>
      <c r="B9" s="11" t="s">
        <v>42</v>
      </c>
      <c r="C9" s="11" t="s">
        <v>12</v>
      </c>
      <c r="D9" s="11" t="s">
        <v>26</v>
      </c>
      <c r="E9" s="9">
        <v>44621</v>
      </c>
      <c r="F9" s="9">
        <v>44985</v>
      </c>
      <c r="G9" s="39">
        <v>12000</v>
      </c>
      <c r="H9" s="8" t="s">
        <v>81</v>
      </c>
      <c r="I9" s="9" t="s">
        <v>80</v>
      </c>
      <c r="J9" s="40" t="s">
        <v>103</v>
      </c>
      <c r="K9" s="39">
        <f>G9+8052.32</f>
        <v>20052.32</v>
      </c>
    </row>
    <row r="10" spans="1:18" x14ac:dyDescent="0.35">
      <c r="A10" s="11">
        <v>2022</v>
      </c>
      <c r="B10" s="11" t="s">
        <v>43</v>
      </c>
      <c r="C10" s="11" t="s">
        <v>18</v>
      </c>
      <c r="D10" s="11" t="s">
        <v>6</v>
      </c>
      <c r="E10" s="41">
        <v>44682</v>
      </c>
      <c r="F10" s="9">
        <v>44957</v>
      </c>
      <c r="G10" s="39">
        <v>11700</v>
      </c>
      <c r="H10" s="8"/>
      <c r="I10" s="11"/>
      <c r="J10" s="38"/>
      <c r="K10" s="39">
        <f>G10</f>
        <v>11700</v>
      </c>
    </row>
    <row r="11" spans="1:18" x14ac:dyDescent="0.35">
      <c r="A11" s="11">
        <v>2022</v>
      </c>
      <c r="B11" s="42" t="s">
        <v>44</v>
      </c>
      <c r="C11" s="11" t="s">
        <v>12</v>
      </c>
      <c r="D11" s="11" t="s">
        <v>36</v>
      </c>
      <c r="E11" s="9">
        <v>44713</v>
      </c>
      <c r="F11" s="9">
        <v>45077</v>
      </c>
      <c r="G11" s="39">
        <v>15348</v>
      </c>
      <c r="H11" s="8"/>
      <c r="I11" s="11"/>
      <c r="J11" s="38"/>
      <c r="K11" s="39">
        <f>G11</f>
        <v>15348</v>
      </c>
    </row>
    <row r="12" spans="1:18" ht="29" x14ac:dyDescent="0.35">
      <c r="A12" s="11">
        <v>2022</v>
      </c>
      <c r="B12" s="42" t="s">
        <v>82</v>
      </c>
      <c r="C12" s="11" t="s">
        <v>12</v>
      </c>
      <c r="D12" s="11" t="s">
        <v>13</v>
      </c>
      <c r="E12" s="9">
        <v>44713</v>
      </c>
      <c r="F12" s="9">
        <v>45077</v>
      </c>
      <c r="G12" s="39">
        <v>13800</v>
      </c>
      <c r="H12" s="8"/>
      <c r="I12" s="11" t="s">
        <v>83</v>
      </c>
      <c r="J12" s="40" t="s">
        <v>104</v>
      </c>
      <c r="K12" s="39">
        <f>G12+13800</f>
        <v>27600</v>
      </c>
    </row>
    <row r="13" spans="1:18" x14ac:dyDescent="0.35">
      <c r="A13" s="11">
        <v>2022</v>
      </c>
      <c r="B13" s="11" t="s">
        <v>40</v>
      </c>
      <c r="C13" s="11" t="s">
        <v>12</v>
      </c>
      <c r="D13" s="11" t="s">
        <v>13</v>
      </c>
      <c r="E13" s="9">
        <v>44743</v>
      </c>
      <c r="F13" s="9">
        <v>45107</v>
      </c>
      <c r="G13" s="39">
        <v>12000</v>
      </c>
      <c r="H13" s="8"/>
      <c r="I13" s="11"/>
      <c r="J13" s="38"/>
      <c r="K13" s="39">
        <f>G13</f>
        <v>12000</v>
      </c>
    </row>
    <row r="14" spans="1:18" ht="29" x14ac:dyDescent="0.35">
      <c r="A14" s="11">
        <v>2022</v>
      </c>
      <c r="B14" s="11" t="s">
        <v>84</v>
      </c>
      <c r="C14" s="11" t="s">
        <v>7</v>
      </c>
      <c r="D14" s="11" t="s">
        <v>26</v>
      </c>
      <c r="E14" s="9">
        <v>44774</v>
      </c>
      <c r="F14" s="9">
        <v>45077</v>
      </c>
      <c r="G14" s="39">
        <v>12790</v>
      </c>
      <c r="H14" s="8"/>
      <c r="I14" s="11" t="s">
        <v>85</v>
      </c>
      <c r="J14" s="40" t="s">
        <v>105</v>
      </c>
      <c r="K14" s="39">
        <f>G14+12790</f>
        <v>25580</v>
      </c>
    </row>
    <row r="15" spans="1:18" ht="29" x14ac:dyDescent="0.35">
      <c r="A15" s="11">
        <v>2022</v>
      </c>
      <c r="B15" s="11" t="s">
        <v>45</v>
      </c>
      <c r="C15" s="11" t="s">
        <v>19</v>
      </c>
      <c r="D15" s="11" t="s">
        <v>23</v>
      </c>
      <c r="E15" s="9">
        <v>44774</v>
      </c>
      <c r="F15" s="9">
        <v>44985</v>
      </c>
      <c r="G15" s="39">
        <v>11298</v>
      </c>
      <c r="H15" s="8"/>
      <c r="I15" s="9" t="s">
        <v>80</v>
      </c>
      <c r="J15" s="40" t="s">
        <v>86</v>
      </c>
      <c r="K15" s="39">
        <f>G15+11298</f>
        <v>22596</v>
      </c>
    </row>
    <row r="16" spans="1:18" x14ac:dyDescent="0.35">
      <c r="A16" s="11">
        <v>2022</v>
      </c>
      <c r="B16" s="11" t="s">
        <v>87</v>
      </c>
      <c r="C16" s="11" t="s">
        <v>15</v>
      </c>
      <c r="D16" s="11" t="s">
        <v>71</v>
      </c>
      <c r="E16" s="9">
        <v>44805</v>
      </c>
      <c r="F16" s="9">
        <v>44957</v>
      </c>
      <c r="G16" s="39">
        <v>8070</v>
      </c>
      <c r="H16" s="8"/>
      <c r="I16" s="11"/>
      <c r="J16" s="38"/>
      <c r="K16" s="39">
        <f>G16</f>
        <v>8070</v>
      </c>
    </row>
    <row r="17" spans="1:11" x14ac:dyDescent="0.35">
      <c r="A17" s="11">
        <v>2022</v>
      </c>
      <c r="B17" s="11" t="s">
        <v>46</v>
      </c>
      <c r="C17" s="11" t="s">
        <v>11</v>
      </c>
      <c r="D17" s="11" t="s">
        <v>26</v>
      </c>
      <c r="E17" s="9">
        <v>44805</v>
      </c>
      <c r="F17" s="9">
        <v>44985</v>
      </c>
      <c r="G17" s="39">
        <v>6000</v>
      </c>
      <c r="H17" s="8" t="s">
        <v>88</v>
      </c>
      <c r="I17" s="11"/>
      <c r="J17" s="38"/>
      <c r="K17" s="39">
        <v>5000</v>
      </c>
    </row>
    <row r="18" spans="1:11" x14ac:dyDescent="0.35">
      <c r="A18" s="11">
        <v>2022</v>
      </c>
      <c r="B18" s="11" t="s">
        <v>89</v>
      </c>
      <c r="C18" s="11" t="s">
        <v>10</v>
      </c>
      <c r="D18" s="11" t="s">
        <v>23</v>
      </c>
      <c r="E18" s="9">
        <v>44835</v>
      </c>
      <c r="F18" s="9">
        <v>44957</v>
      </c>
      <c r="G18" s="39">
        <v>4000</v>
      </c>
      <c r="H18" s="11"/>
      <c r="I18" s="11"/>
      <c r="J18" s="38"/>
      <c r="K18" s="39">
        <f>G18</f>
        <v>4000</v>
      </c>
    </row>
    <row r="19" spans="1:11" x14ac:dyDescent="0.35">
      <c r="A19" s="11">
        <v>2022</v>
      </c>
      <c r="B19" s="11" t="s">
        <v>49</v>
      </c>
      <c r="C19" s="11" t="s">
        <v>18</v>
      </c>
      <c r="D19" s="11" t="s">
        <v>26</v>
      </c>
      <c r="E19" s="9">
        <v>44835</v>
      </c>
      <c r="F19" s="9">
        <v>45107</v>
      </c>
      <c r="G19" s="39">
        <v>9450</v>
      </c>
      <c r="H19" s="11"/>
      <c r="I19" s="11"/>
      <c r="J19" s="38"/>
      <c r="K19" s="39">
        <f t="shared" ref="K19:K25" si="0">G19</f>
        <v>9450</v>
      </c>
    </row>
    <row r="20" spans="1:11" x14ac:dyDescent="0.35">
      <c r="A20" s="11">
        <v>2022</v>
      </c>
      <c r="B20" s="11" t="s">
        <v>48</v>
      </c>
      <c r="C20" s="11" t="s">
        <v>18</v>
      </c>
      <c r="D20" s="11" t="s">
        <v>23</v>
      </c>
      <c r="E20" s="9">
        <v>44835</v>
      </c>
      <c r="F20" s="9">
        <v>45107</v>
      </c>
      <c r="G20" s="39">
        <v>8425.7999999999993</v>
      </c>
      <c r="H20" s="11"/>
      <c r="I20" s="11"/>
      <c r="J20" s="38"/>
      <c r="K20" s="39">
        <f t="shared" si="0"/>
        <v>8425.7999999999993</v>
      </c>
    </row>
    <row r="21" spans="1:11" x14ac:dyDescent="0.35">
      <c r="A21" s="11">
        <v>2022</v>
      </c>
      <c r="B21" s="11" t="s">
        <v>90</v>
      </c>
      <c r="C21" s="11" t="s">
        <v>15</v>
      </c>
      <c r="D21" s="11" t="s">
        <v>37</v>
      </c>
      <c r="E21" s="9">
        <v>44835</v>
      </c>
      <c r="F21" s="9">
        <v>44985</v>
      </c>
      <c r="G21" s="39">
        <v>6770</v>
      </c>
      <c r="H21" s="11"/>
      <c r="I21" s="11"/>
      <c r="J21" s="38"/>
      <c r="K21" s="39">
        <f t="shared" si="0"/>
        <v>6770</v>
      </c>
    </row>
    <row r="22" spans="1:11" x14ac:dyDescent="0.35">
      <c r="A22" s="11">
        <v>2022</v>
      </c>
      <c r="B22" s="11" t="s">
        <v>91</v>
      </c>
      <c r="C22" s="11" t="s">
        <v>15</v>
      </c>
      <c r="D22" s="11" t="s">
        <v>37</v>
      </c>
      <c r="E22" s="9">
        <v>44835</v>
      </c>
      <c r="F22" s="9">
        <v>44985</v>
      </c>
      <c r="G22" s="39">
        <v>6770</v>
      </c>
      <c r="H22" s="11"/>
      <c r="I22" s="11"/>
      <c r="J22" s="38"/>
      <c r="K22" s="39">
        <f t="shared" si="0"/>
        <v>6770</v>
      </c>
    </row>
    <row r="23" spans="1:11" x14ac:dyDescent="0.35">
      <c r="A23" s="11">
        <v>2022</v>
      </c>
      <c r="B23" s="11" t="s">
        <v>92</v>
      </c>
      <c r="C23" s="11" t="s">
        <v>15</v>
      </c>
      <c r="D23" s="11" t="s">
        <v>37</v>
      </c>
      <c r="E23" s="9">
        <v>44835</v>
      </c>
      <c r="F23" s="9">
        <v>44985</v>
      </c>
      <c r="G23" s="39">
        <v>6770</v>
      </c>
      <c r="H23" s="8"/>
      <c r="I23" s="11"/>
      <c r="J23" s="38"/>
      <c r="K23" s="39">
        <f t="shared" si="0"/>
        <v>6770</v>
      </c>
    </row>
    <row r="24" spans="1:11" x14ac:dyDescent="0.35">
      <c r="A24" s="11">
        <v>2022</v>
      </c>
      <c r="B24" s="11" t="s">
        <v>38</v>
      </c>
      <c r="C24" s="11" t="s">
        <v>15</v>
      </c>
      <c r="D24" s="11" t="s">
        <v>21</v>
      </c>
      <c r="E24" s="43">
        <v>44835</v>
      </c>
      <c r="F24" s="43">
        <v>44985</v>
      </c>
      <c r="G24" s="44">
        <v>6395</v>
      </c>
      <c r="H24" s="8"/>
      <c r="I24" s="11"/>
      <c r="J24" s="38"/>
      <c r="K24" s="39">
        <f t="shared" si="0"/>
        <v>6395</v>
      </c>
    </row>
    <row r="25" spans="1:11" x14ac:dyDescent="0.35">
      <c r="A25" s="11">
        <v>2022</v>
      </c>
      <c r="B25" s="11" t="s">
        <v>52</v>
      </c>
      <c r="C25" s="11" t="s">
        <v>12</v>
      </c>
      <c r="D25" s="11" t="s">
        <v>8</v>
      </c>
      <c r="E25" s="9">
        <v>44866</v>
      </c>
      <c r="F25" s="9">
        <v>45230</v>
      </c>
      <c r="G25" s="39">
        <v>16248</v>
      </c>
      <c r="H25" s="11"/>
      <c r="I25" s="11"/>
      <c r="J25" s="38"/>
      <c r="K25" s="39">
        <f t="shared" si="0"/>
        <v>16248</v>
      </c>
    </row>
    <row r="26" spans="1:11" ht="29" x14ac:dyDescent="0.35">
      <c r="A26" s="11">
        <v>2022</v>
      </c>
      <c r="B26" s="11" t="s">
        <v>53</v>
      </c>
      <c r="C26" s="11" t="s">
        <v>18</v>
      </c>
      <c r="D26" s="11" t="s">
        <v>17</v>
      </c>
      <c r="E26" s="9">
        <v>44866</v>
      </c>
      <c r="F26" s="9">
        <v>45138</v>
      </c>
      <c r="G26" s="39">
        <v>11511</v>
      </c>
      <c r="H26" s="45" t="s">
        <v>79</v>
      </c>
      <c r="I26" s="11" t="s">
        <v>93</v>
      </c>
      <c r="J26" s="40" t="s">
        <v>107</v>
      </c>
      <c r="K26" s="39">
        <f>G26+3837</f>
        <v>15348</v>
      </c>
    </row>
    <row r="27" spans="1:11" x14ac:dyDescent="0.35">
      <c r="A27" s="11">
        <v>2022</v>
      </c>
      <c r="B27" s="11" t="s">
        <v>54</v>
      </c>
      <c r="C27" s="11" t="s">
        <v>9</v>
      </c>
      <c r="D27" s="11" t="s">
        <v>21</v>
      </c>
      <c r="E27" s="9">
        <v>44866</v>
      </c>
      <c r="F27" s="9">
        <v>44957</v>
      </c>
      <c r="G27" s="39">
        <v>3837</v>
      </c>
      <c r="H27" s="11"/>
      <c r="I27" s="11"/>
      <c r="J27" s="38"/>
      <c r="K27" s="39">
        <f>G27</f>
        <v>3837</v>
      </c>
    </row>
    <row r="28" spans="1:11" x14ac:dyDescent="0.35">
      <c r="A28" s="11">
        <v>2022</v>
      </c>
      <c r="B28" s="11" t="s">
        <v>94</v>
      </c>
      <c r="C28" s="11" t="s">
        <v>12</v>
      </c>
      <c r="D28" s="11" t="s">
        <v>8</v>
      </c>
      <c r="E28" s="9">
        <v>44866</v>
      </c>
      <c r="F28" s="9">
        <v>45230</v>
      </c>
      <c r="G28" s="39">
        <v>18000</v>
      </c>
      <c r="H28" s="45" t="s">
        <v>95</v>
      </c>
      <c r="I28" s="11"/>
      <c r="J28" s="38"/>
      <c r="K28" s="39">
        <v>10500</v>
      </c>
    </row>
    <row r="29" spans="1:11" ht="29" x14ac:dyDescent="0.35">
      <c r="A29" s="11">
        <v>2022</v>
      </c>
      <c r="B29" s="11" t="s">
        <v>55</v>
      </c>
      <c r="C29" s="11" t="s">
        <v>9</v>
      </c>
      <c r="D29" s="11" t="s">
        <v>14</v>
      </c>
      <c r="E29" s="9">
        <v>44866</v>
      </c>
      <c r="F29" s="9">
        <v>44957</v>
      </c>
      <c r="G29" s="39">
        <v>4062</v>
      </c>
      <c r="H29" s="45" t="s">
        <v>96</v>
      </c>
      <c r="I29" s="11" t="s">
        <v>108</v>
      </c>
      <c r="J29" s="40" t="s">
        <v>109</v>
      </c>
      <c r="K29" s="39">
        <f>G29+1354</f>
        <v>5416</v>
      </c>
    </row>
    <row r="30" spans="1:11" x14ac:dyDescent="0.35">
      <c r="A30" s="38">
        <v>2022</v>
      </c>
      <c r="B30" s="38" t="s">
        <v>56</v>
      </c>
      <c r="C30" s="38" t="s">
        <v>9</v>
      </c>
      <c r="D30" s="38" t="s">
        <v>8</v>
      </c>
      <c r="E30" s="43">
        <v>44866</v>
      </c>
      <c r="F30" s="43">
        <v>44957</v>
      </c>
      <c r="G30" s="44">
        <v>4062</v>
      </c>
      <c r="H30" s="38"/>
      <c r="I30" s="11"/>
      <c r="J30" s="38"/>
      <c r="K30" s="39">
        <f>G30</f>
        <v>4062</v>
      </c>
    </row>
    <row r="31" spans="1:11" x14ac:dyDescent="0.35">
      <c r="A31" s="11">
        <v>2022</v>
      </c>
      <c r="B31" s="11" t="s">
        <v>50</v>
      </c>
      <c r="C31" s="11" t="s">
        <v>11</v>
      </c>
      <c r="D31" s="11" t="s">
        <v>8</v>
      </c>
      <c r="E31" s="43">
        <v>44866</v>
      </c>
      <c r="F31" s="43">
        <v>45046</v>
      </c>
      <c r="G31" s="39">
        <v>7674</v>
      </c>
      <c r="H31" s="8"/>
      <c r="I31" s="11"/>
      <c r="J31" s="38"/>
      <c r="K31" s="39">
        <f t="shared" ref="K31:K33" si="1">G31</f>
        <v>7674</v>
      </c>
    </row>
    <row r="32" spans="1:11" x14ac:dyDescent="0.35">
      <c r="A32" s="11">
        <v>2022</v>
      </c>
      <c r="B32" s="11" t="s">
        <v>51</v>
      </c>
      <c r="C32" s="11" t="s">
        <v>11</v>
      </c>
      <c r="D32" s="11" t="s">
        <v>8</v>
      </c>
      <c r="E32" s="43">
        <v>44866</v>
      </c>
      <c r="F32" s="43">
        <v>45046</v>
      </c>
      <c r="G32" s="39">
        <v>7674</v>
      </c>
      <c r="H32" s="8"/>
      <c r="I32" s="11"/>
      <c r="J32" s="38"/>
      <c r="K32" s="39">
        <f t="shared" si="1"/>
        <v>7674</v>
      </c>
    </row>
    <row r="33" spans="1:11" x14ac:dyDescent="0.35">
      <c r="A33" s="11">
        <v>2022</v>
      </c>
      <c r="B33" s="11" t="s">
        <v>58</v>
      </c>
      <c r="C33" s="11" t="s">
        <v>12</v>
      </c>
      <c r="D33" s="11" t="s">
        <v>71</v>
      </c>
      <c r="E33" s="9">
        <v>44896</v>
      </c>
      <c r="F33" s="9">
        <v>45260</v>
      </c>
      <c r="G33" s="39">
        <v>12000</v>
      </c>
      <c r="H33" s="11"/>
      <c r="I33" s="11"/>
      <c r="J33" s="38"/>
      <c r="K33" s="39">
        <f t="shared" si="1"/>
        <v>12000</v>
      </c>
    </row>
    <row r="34" spans="1:11" ht="29" x14ac:dyDescent="0.35">
      <c r="A34" s="11">
        <v>2022</v>
      </c>
      <c r="B34" s="11" t="s">
        <v>59</v>
      </c>
      <c r="C34" s="11" t="s">
        <v>12</v>
      </c>
      <c r="D34" s="11" t="s">
        <v>71</v>
      </c>
      <c r="E34" s="9">
        <v>44896</v>
      </c>
      <c r="F34" s="9">
        <v>45260</v>
      </c>
      <c r="G34" s="39">
        <v>12000</v>
      </c>
      <c r="H34" s="8"/>
      <c r="I34" s="11" t="s">
        <v>97</v>
      </c>
      <c r="J34" s="40" t="s">
        <v>110</v>
      </c>
      <c r="K34" s="39">
        <f>G34+12000</f>
        <v>24000</v>
      </c>
    </row>
    <row r="35" spans="1:11" ht="29" x14ac:dyDescent="0.35">
      <c r="A35" s="11">
        <v>2022</v>
      </c>
      <c r="B35" s="11" t="s">
        <v>57</v>
      </c>
      <c r="C35" s="11" t="s">
        <v>7</v>
      </c>
      <c r="D35" s="11" t="s">
        <v>71</v>
      </c>
      <c r="E35" s="9">
        <v>44896</v>
      </c>
      <c r="F35" s="9">
        <v>45199</v>
      </c>
      <c r="G35" s="39">
        <v>10000</v>
      </c>
      <c r="H35" s="11"/>
      <c r="I35" s="11" t="s">
        <v>113</v>
      </c>
      <c r="J35" s="40" t="s">
        <v>112</v>
      </c>
      <c r="K35" s="39">
        <v>20000</v>
      </c>
    </row>
    <row r="36" spans="1:11" x14ac:dyDescent="0.35">
      <c r="A36" s="11">
        <v>2022</v>
      </c>
      <c r="B36" s="11" t="s">
        <v>61</v>
      </c>
      <c r="C36" s="11" t="s">
        <v>9</v>
      </c>
      <c r="D36" s="11" t="s">
        <v>8</v>
      </c>
      <c r="E36" s="9">
        <v>44896</v>
      </c>
      <c r="F36" s="9">
        <v>44985</v>
      </c>
      <c r="G36" s="39">
        <v>3000</v>
      </c>
      <c r="H36" s="8"/>
      <c r="I36" s="11"/>
      <c r="J36" s="38"/>
      <c r="K36" s="39">
        <f>G36</f>
        <v>3000</v>
      </c>
    </row>
    <row r="37" spans="1:11" x14ac:dyDescent="0.35">
      <c r="A37" s="11">
        <v>2022</v>
      </c>
      <c r="B37" s="11" t="s">
        <v>60</v>
      </c>
      <c r="C37" s="11" t="s">
        <v>11</v>
      </c>
      <c r="D37" s="11" t="s">
        <v>36</v>
      </c>
      <c r="E37" s="9">
        <v>44896</v>
      </c>
      <c r="F37" s="9">
        <v>45077</v>
      </c>
      <c r="G37" s="39">
        <v>8124</v>
      </c>
      <c r="H37" s="8"/>
      <c r="I37" s="11"/>
      <c r="J37" s="38"/>
      <c r="K37" s="39">
        <f t="shared" ref="K37:K42" si="2">G37</f>
        <v>8124</v>
      </c>
    </row>
    <row r="38" spans="1:11" x14ac:dyDescent="0.35">
      <c r="A38" s="11">
        <v>2022</v>
      </c>
      <c r="B38" s="11" t="s">
        <v>98</v>
      </c>
      <c r="C38" s="11" t="s">
        <v>11</v>
      </c>
      <c r="D38" s="11" t="s">
        <v>30</v>
      </c>
      <c r="E38" s="9">
        <v>44896</v>
      </c>
      <c r="F38" s="11" t="s">
        <v>99</v>
      </c>
      <c r="G38" s="39">
        <v>6397</v>
      </c>
      <c r="H38" s="8"/>
      <c r="I38" s="11"/>
      <c r="J38" s="38"/>
      <c r="K38" s="39">
        <f t="shared" si="2"/>
        <v>6397</v>
      </c>
    </row>
    <row r="39" spans="1:11" x14ac:dyDescent="0.35">
      <c r="A39" s="11">
        <v>2022</v>
      </c>
      <c r="B39" s="42" t="s">
        <v>100</v>
      </c>
      <c r="C39" s="11" t="s">
        <v>10</v>
      </c>
      <c r="D39" s="11" t="s">
        <v>21</v>
      </c>
      <c r="E39" s="9">
        <v>44896</v>
      </c>
      <c r="F39" s="9">
        <v>45016</v>
      </c>
      <c r="G39" s="39">
        <v>5416</v>
      </c>
      <c r="H39" s="8"/>
      <c r="I39" s="11"/>
      <c r="J39" s="38"/>
      <c r="K39" s="39">
        <f t="shared" si="2"/>
        <v>5416</v>
      </c>
    </row>
    <row r="40" spans="1:11" x14ac:dyDescent="0.35">
      <c r="A40" s="11">
        <v>2022</v>
      </c>
      <c r="B40" s="11" t="s">
        <v>62</v>
      </c>
      <c r="C40" s="11" t="s">
        <v>12</v>
      </c>
      <c r="D40" s="11" t="s">
        <v>24</v>
      </c>
      <c r="E40" s="9">
        <v>44896</v>
      </c>
      <c r="F40" s="9">
        <v>45260</v>
      </c>
      <c r="G40" s="39">
        <v>12000</v>
      </c>
      <c r="H40" s="8"/>
      <c r="I40" s="11"/>
      <c r="J40" s="38"/>
      <c r="K40" s="39">
        <f t="shared" si="2"/>
        <v>12000</v>
      </c>
    </row>
    <row r="41" spans="1:11" x14ac:dyDescent="0.35">
      <c r="A41" s="11">
        <v>2022</v>
      </c>
      <c r="B41" s="11" t="s">
        <v>63</v>
      </c>
      <c r="C41" s="11" t="s">
        <v>15</v>
      </c>
      <c r="D41" s="11" t="s">
        <v>37</v>
      </c>
      <c r="E41" s="9">
        <v>44896</v>
      </c>
      <c r="F41" s="9">
        <v>45046</v>
      </c>
      <c r="G41" s="39">
        <v>6770</v>
      </c>
      <c r="H41" s="8"/>
      <c r="I41" s="11"/>
      <c r="J41" s="38"/>
      <c r="K41" s="39">
        <f t="shared" si="2"/>
        <v>6770</v>
      </c>
    </row>
    <row r="42" spans="1:11" x14ac:dyDescent="0.35">
      <c r="A42" s="11">
        <v>2022</v>
      </c>
      <c r="B42" s="11" t="s">
        <v>64</v>
      </c>
      <c r="C42" s="11" t="s">
        <v>15</v>
      </c>
      <c r="D42" s="11" t="s">
        <v>37</v>
      </c>
      <c r="E42" s="9">
        <v>44896</v>
      </c>
      <c r="F42" s="9">
        <v>45046</v>
      </c>
      <c r="G42" s="39">
        <v>6770</v>
      </c>
      <c r="H42" s="8"/>
      <c r="I42" s="11"/>
      <c r="J42" s="38"/>
      <c r="K42" s="39">
        <f t="shared" si="2"/>
        <v>6770</v>
      </c>
    </row>
    <row r="43" spans="1:11" s="15" customFormat="1" ht="28.5" customHeight="1" x14ac:dyDescent="0.35">
      <c r="A43" s="11">
        <v>2022</v>
      </c>
      <c r="B43" s="47" t="s">
        <v>118</v>
      </c>
      <c r="C43" s="11" t="s">
        <v>11</v>
      </c>
      <c r="D43" s="11" t="s">
        <v>13</v>
      </c>
      <c r="E43" s="9">
        <v>44896</v>
      </c>
      <c r="F43" s="9">
        <v>45077</v>
      </c>
      <c r="G43" s="39">
        <v>7200</v>
      </c>
      <c r="H43" s="46" t="s">
        <v>119</v>
      </c>
      <c r="J43" s="10"/>
      <c r="K43" s="39">
        <v>2400</v>
      </c>
    </row>
    <row r="44" spans="1:11" ht="29" x14ac:dyDescent="0.35">
      <c r="A44" s="11">
        <v>2022</v>
      </c>
      <c r="B44" s="47" t="s">
        <v>114</v>
      </c>
      <c r="C44" s="11" t="s">
        <v>10</v>
      </c>
      <c r="D44" s="11" t="s">
        <v>13</v>
      </c>
      <c r="E44" s="9">
        <v>44958</v>
      </c>
      <c r="F44" s="9">
        <v>45077</v>
      </c>
      <c r="G44" s="39">
        <f>G43-K43</f>
        <v>4800</v>
      </c>
      <c r="H44" s="46" t="s">
        <v>117</v>
      </c>
      <c r="I44" s="10" t="s">
        <v>115</v>
      </c>
      <c r="J44" s="10" t="s">
        <v>116</v>
      </c>
      <c r="K44" s="39">
        <f>G44+4120</f>
        <v>8920</v>
      </c>
    </row>
    <row r="45" spans="1:11" ht="29" x14ac:dyDescent="0.35">
      <c r="A45" s="11">
        <v>2022</v>
      </c>
      <c r="B45" s="11" t="s">
        <v>65</v>
      </c>
      <c r="C45" s="11" t="s">
        <v>12</v>
      </c>
      <c r="D45" s="11" t="s">
        <v>8</v>
      </c>
      <c r="E45" s="9">
        <v>44896</v>
      </c>
      <c r="F45" s="9">
        <v>45260</v>
      </c>
      <c r="G45" s="39">
        <v>16248</v>
      </c>
      <c r="H45" s="8"/>
      <c r="I45" s="11" t="s">
        <v>97</v>
      </c>
      <c r="J45" s="40" t="s">
        <v>110</v>
      </c>
      <c r="K45" s="39">
        <f>G45+16248</f>
        <v>32496</v>
      </c>
    </row>
    <row r="46" spans="1:11" x14ac:dyDescent="0.35">
      <c r="A46" s="11">
        <v>2022</v>
      </c>
      <c r="B46" s="11" t="s">
        <v>66</v>
      </c>
      <c r="C46" s="11" t="s">
        <v>12</v>
      </c>
      <c r="D46" s="11" t="s">
        <v>30</v>
      </c>
      <c r="E46" s="9">
        <v>44896</v>
      </c>
      <c r="F46" s="9">
        <v>45260</v>
      </c>
      <c r="G46" s="39">
        <v>16248</v>
      </c>
      <c r="H46" s="8" t="s">
        <v>101</v>
      </c>
      <c r="I46" s="11"/>
      <c r="J46" s="38"/>
      <c r="K46" s="39">
        <v>13540</v>
      </c>
    </row>
    <row r="47" spans="1:11" x14ac:dyDescent="0.35">
      <c r="A47" s="11">
        <v>2022</v>
      </c>
      <c r="B47" s="11" t="s">
        <v>67</v>
      </c>
      <c r="C47" s="11" t="s">
        <v>9</v>
      </c>
      <c r="D47" s="11" t="s">
        <v>8</v>
      </c>
      <c r="E47" s="9">
        <v>44896</v>
      </c>
      <c r="F47" s="9">
        <v>44985</v>
      </c>
      <c r="G47" s="39">
        <v>3000</v>
      </c>
      <c r="H47" s="8"/>
      <c r="I47" s="11"/>
      <c r="J47" s="38"/>
      <c r="K47" s="39">
        <f>G47</f>
        <v>3000</v>
      </c>
    </row>
    <row r="48" spans="1:11" x14ac:dyDescent="0.35">
      <c r="A48" s="11">
        <v>2022</v>
      </c>
      <c r="B48" s="11" t="s">
        <v>68</v>
      </c>
      <c r="C48" s="11" t="s">
        <v>9</v>
      </c>
      <c r="D48" s="11" t="s">
        <v>8</v>
      </c>
      <c r="E48" s="9">
        <v>44896</v>
      </c>
      <c r="F48" s="9">
        <v>44985</v>
      </c>
      <c r="G48" s="39">
        <v>3000</v>
      </c>
      <c r="H48" s="8"/>
      <c r="I48" s="11"/>
      <c r="J48" s="38"/>
      <c r="K48" s="39">
        <f>G48</f>
        <v>3000</v>
      </c>
    </row>
    <row r="49" spans="1:11" x14ac:dyDescent="0.35">
      <c r="A49" s="49"/>
      <c r="B49" s="49"/>
      <c r="C49" s="49"/>
      <c r="D49" s="49"/>
      <c r="E49" s="49"/>
      <c r="F49" s="49"/>
      <c r="G49" s="49"/>
      <c r="H49" s="49"/>
      <c r="I49" s="50"/>
      <c r="J49" s="51"/>
      <c r="K49" s="52"/>
    </row>
    <row r="50" spans="1:11" x14ac:dyDescent="0.35">
      <c r="A50" s="10">
        <v>2023</v>
      </c>
      <c r="B50" s="20" t="s">
        <v>120</v>
      </c>
      <c r="C50" s="20" t="s">
        <v>10</v>
      </c>
      <c r="D50" s="28" t="s">
        <v>76</v>
      </c>
      <c r="E50" s="53">
        <v>44927</v>
      </c>
      <c r="F50" s="53">
        <v>45046</v>
      </c>
      <c r="G50" s="54">
        <v>5416</v>
      </c>
      <c r="H50" s="29"/>
      <c r="I50" s="29"/>
      <c r="J50" s="20"/>
      <c r="K50" s="54">
        <f>G50</f>
        <v>5416</v>
      </c>
    </row>
    <row r="51" spans="1:11" ht="29" x14ac:dyDescent="0.35">
      <c r="A51" s="10">
        <v>2023</v>
      </c>
      <c r="B51" s="11" t="s">
        <v>121</v>
      </c>
      <c r="C51" s="11" t="s">
        <v>18</v>
      </c>
      <c r="D51" s="10" t="s">
        <v>26</v>
      </c>
      <c r="E51" s="9">
        <v>44927</v>
      </c>
      <c r="F51" s="9">
        <v>45199</v>
      </c>
      <c r="G51" s="39">
        <v>9900</v>
      </c>
      <c r="H51" s="33"/>
      <c r="I51" s="63" t="s">
        <v>249</v>
      </c>
      <c r="J51" s="10" t="s">
        <v>248</v>
      </c>
      <c r="K51" s="39">
        <f>G51+1100</f>
        <v>11000</v>
      </c>
    </row>
    <row r="52" spans="1:11" x14ac:dyDescent="0.35">
      <c r="A52" s="10">
        <v>2023</v>
      </c>
      <c r="B52" s="20" t="s">
        <v>122</v>
      </c>
      <c r="C52" s="20" t="s">
        <v>12</v>
      </c>
      <c r="D52" s="28" t="s">
        <v>25</v>
      </c>
      <c r="E52" s="53">
        <v>44927</v>
      </c>
      <c r="F52" s="53">
        <v>45291</v>
      </c>
      <c r="G52" s="54">
        <v>14031.4</v>
      </c>
      <c r="H52" s="29"/>
      <c r="I52" s="29"/>
      <c r="J52" s="20"/>
      <c r="K52" s="54">
        <f t="shared" ref="K52:K53" si="3">G52</f>
        <v>14031.4</v>
      </c>
    </row>
    <row r="53" spans="1:11" x14ac:dyDescent="0.35">
      <c r="A53" s="10">
        <v>2023</v>
      </c>
      <c r="B53" s="20" t="s">
        <v>123</v>
      </c>
      <c r="C53" s="20" t="s">
        <v>11</v>
      </c>
      <c r="D53" s="28" t="s">
        <v>71</v>
      </c>
      <c r="E53" s="53">
        <v>44927</v>
      </c>
      <c r="F53" s="53">
        <v>45107</v>
      </c>
      <c r="G53" s="54">
        <v>6000</v>
      </c>
      <c r="H53" s="29"/>
      <c r="I53" s="29"/>
      <c r="J53" s="20"/>
      <c r="K53" s="54">
        <f t="shared" si="3"/>
        <v>6000</v>
      </c>
    </row>
    <row r="54" spans="1:11" ht="29" x14ac:dyDescent="0.35">
      <c r="A54" s="11">
        <v>2023</v>
      </c>
      <c r="B54" s="11" t="s">
        <v>124</v>
      </c>
      <c r="C54" s="11" t="s">
        <v>18</v>
      </c>
      <c r="D54" s="11" t="s">
        <v>22</v>
      </c>
      <c r="E54" s="9">
        <v>44958</v>
      </c>
      <c r="F54" s="9">
        <v>45230</v>
      </c>
      <c r="G54" s="39">
        <v>12186</v>
      </c>
      <c r="H54" s="8"/>
      <c r="I54" s="11" t="s">
        <v>251</v>
      </c>
      <c r="J54" s="41" t="s">
        <v>250</v>
      </c>
      <c r="K54" s="39">
        <f>4062+G54</f>
        <v>16248</v>
      </c>
    </row>
    <row r="55" spans="1:11" x14ac:dyDescent="0.35">
      <c r="A55" s="11">
        <v>2023</v>
      </c>
      <c r="B55" s="11" t="s">
        <v>125</v>
      </c>
      <c r="C55" s="11" t="s">
        <v>9</v>
      </c>
      <c r="D55" s="11" t="s">
        <v>8</v>
      </c>
      <c r="E55" s="9">
        <v>44958</v>
      </c>
      <c r="F55" s="9">
        <v>45046</v>
      </c>
      <c r="G55" s="39">
        <v>4062</v>
      </c>
      <c r="H55" s="8" t="s">
        <v>126</v>
      </c>
      <c r="I55" s="8"/>
      <c r="J55" s="8"/>
      <c r="K55" s="39">
        <v>1354</v>
      </c>
    </row>
    <row r="56" spans="1:11" x14ac:dyDescent="0.35">
      <c r="A56" s="11">
        <v>2023</v>
      </c>
      <c r="B56" s="11" t="s">
        <v>127</v>
      </c>
      <c r="C56" s="11" t="s">
        <v>12</v>
      </c>
      <c r="D56" s="11" t="s">
        <v>8</v>
      </c>
      <c r="E56" s="9">
        <v>44958</v>
      </c>
      <c r="F56" s="9">
        <v>45322</v>
      </c>
      <c r="G56" s="39">
        <v>18000</v>
      </c>
      <c r="H56" s="45" t="s">
        <v>126</v>
      </c>
      <c r="I56" s="11"/>
      <c r="J56" s="11"/>
      <c r="K56" s="39">
        <v>1500</v>
      </c>
    </row>
    <row r="57" spans="1:11" x14ac:dyDescent="0.35">
      <c r="A57" s="11">
        <v>2023</v>
      </c>
      <c r="B57" s="55" t="s">
        <v>128</v>
      </c>
      <c r="C57" s="11" t="s">
        <v>9</v>
      </c>
      <c r="D57" s="11" t="s">
        <v>24</v>
      </c>
      <c r="E57" s="9">
        <v>44958</v>
      </c>
      <c r="F57" s="9">
        <v>45046</v>
      </c>
      <c r="G57" s="39">
        <v>3019.62</v>
      </c>
      <c r="H57" s="8"/>
      <c r="I57" s="8"/>
      <c r="J57" s="8"/>
      <c r="K57" s="39">
        <f>G57</f>
        <v>3019.62</v>
      </c>
    </row>
    <row r="58" spans="1:11" x14ac:dyDescent="0.35">
      <c r="A58" s="11">
        <v>2023</v>
      </c>
      <c r="B58" s="38" t="s">
        <v>129</v>
      </c>
      <c r="C58" s="38" t="s">
        <v>18</v>
      </c>
      <c r="D58" s="38" t="s">
        <v>8</v>
      </c>
      <c r="E58" s="43">
        <v>44958</v>
      </c>
      <c r="F58" s="43">
        <v>45230</v>
      </c>
      <c r="G58" s="44">
        <v>11700</v>
      </c>
      <c r="H58" s="38"/>
      <c r="I58" s="38"/>
      <c r="J58" s="38"/>
      <c r="K58" s="39">
        <f>G58</f>
        <v>11700</v>
      </c>
    </row>
    <row r="59" spans="1:11" x14ac:dyDescent="0.35">
      <c r="A59" s="11">
        <v>2023</v>
      </c>
      <c r="B59" s="11" t="s">
        <v>47</v>
      </c>
      <c r="C59" s="11" t="s">
        <v>12</v>
      </c>
      <c r="D59" s="11" t="s">
        <v>14</v>
      </c>
      <c r="E59" s="9">
        <v>44958</v>
      </c>
      <c r="F59" s="9">
        <v>45322</v>
      </c>
      <c r="G59" s="39">
        <v>16248</v>
      </c>
      <c r="H59" s="64" t="s">
        <v>130</v>
      </c>
      <c r="I59" s="11"/>
      <c r="J59" s="11"/>
      <c r="K59" s="39">
        <v>315.93</v>
      </c>
    </row>
    <row r="60" spans="1:11" ht="29" x14ac:dyDescent="0.35">
      <c r="A60" s="11">
        <v>2023</v>
      </c>
      <c r="B60" s="11" t="s">
        <v>131</v>
      </c>
      <c r="C60" s="11" t="s">
        <v>9</v>
      </c>
      <c r="D60" s="11" t="s">
        <v>20</v>
      </c>
      <c r="E60" s="9">
        <v>44958</v>
      </c>
      <c r="F60" s="9">
        <v>45046</v>
      </c>
      <c r="G60" s="39">
        <v>3019.62</v>
      </c>
      <c r="H60" s="11"/>
      <c r="I60" s="10" t="s">
        <v>253</v>
      </c>
      <c r="J60" s="10" t="s">
        <v>252</v>
      </c>
      <c r="K60" s="39">
        <f>G60+3019.62</f>
        <v>6039.24</v>
      </c>
    </row>
    <row r="61" spans="1:11" x14ac:dyDescent="0.35">
      <c r="A61" s="11">
        <v>2023</v>
      </c>
      <c r="B61" s="11" t="s">
        <v>132</v>
      </c>
      <c r="C61" s="11" t="s">
        <v>9</v>
      </c>
      <c r="D61" s="11" t="s">
        <v>17</v>
      </c>
      <c r="E61" s="9">
        <v>44958</v>
      </c>
      <c r="F61" s="9">
        <v>45046</v>
      </c>
      <c r="G61" s="39">
        <v>3300</v>
      </c>
      <c r="H61" s="11"/>
      <c r="I61" s="11"/>
      <c r="J61" s="11"/>
      <c r="K61" s="39">
        <f>G61</f>
        <v>3300</v>
      </c>
    </row>
    <row r="62" spans="1:11" ht="28" x14ac:dyDescent="0.35">
      <c r="A62" s="11">
        <v>2023</v>
      </c>
      <c r="B62" s="56" t="s">
        <v>133</v>
      </c>
      <c r="C62" s="20" t="s">
        <v>11</v>
      </c>
      <c r="D62" s="20" t="s">
        <v>13</v>
      </c>
      <c r="E62" s="53">
        <v>44986</v>
      </c>
      <c r="F62" s="53">
        <v>45169</v>
      </c>
      <c r="G62" s="54">
        <v>9000</v>
      </c>
      <c r="H62" s="65" t="s">
        <v>134</v>
      </c>
      <c r="I62" s="20"/>
      <c r="J62" s="20"/>
      <c r="K62" s="39">
        <v>4050</v>
      </c>
    </row>
    <row r="63" spans="1:11" x14ac:dyDescent="0.35">
      <c r="A63" s="11">
        <v>2023</v>
      </c>
      <c r="B63" s="11" t="s">
        <v>135</v>
      </c>
      <c r="C63" s="11" t="s">
        <v>11</v>
      </c>
      <c r="D63" s="11" t="s">
        <v>13</v>
      </c>
      <c r="E63" s="53">
        <v>44986</v>
      </c>
      <c r="F63" s="53">
        <v>45169</v>
      </c>
      <c r="G63" s="39">
        <v>8124</v>
      </c>
      <c r="H63" s="11"/>
      <c r="I63" s="11"/>
      <c r="J63" s="11"/>
      <c r="K63" s="39">
        <f t="shared" ref="K63:K97" si="4">G63</f>
        <v>8124</v>
      </c>
    </row>
    <row r="64" spans="1:11" x14ac:dyDescent="0.35">
      <c r="A64" s="11">
        <v>2023</v>
      </c>
      <c r="B64" s="11" t="s">
        <v>136</v>
      </c>
      <c r="C64" s="11" t="s">
        <v>137</v>
      </c>
      <c r="D64" s="11" t="s">
        <v>17</v>
      </c>
      <c r="E64" s="53">
        <v>44986</v>
      </c>
      <c r="F64" s="9">
        <v>45230</v>
      </c>
      <c r="G64" s="39">
        <v>10832</v>
      </c>
      <c r="H64" s="11"/>
      <c r="I64" s="11"/>
      <c r="J64" s="11"/>
      <c r="K64" s="39">
        <f t="shared" si="4"/>
        <v>10832</v>
      </c>
    </row>
    <row r="65" spans="1:11" x14ac:dyDescent="0.35">
      <c r="A65" s="11">
        <v>2023</v>
      </c>
      <c r="B65" s="11" t="s">
        <v>138</v>
      </c>
      <c r="C65" s="11" t="s">
        <v>10</v>
      </c>
      <c r="D65" s="11" t="s">
        <v>26</v>
      </c>
      <c r="E65" s="53">
        <v>44986</v>
      </c>
      <c r="F65" s="9">
        <v>45107</v>
      </c>
      <c r="G65" s="39">
        <v>5410</v>
      </c>
      <c r="H65" s="11"/>
      <c r="I65" s="11"/>
      <c r="J65" s="11"/>
      <c r="K65" s="39">
        <f t="shared" si="4"/>
        <v>5410</v>
      </c>
    </row>
    <row r="66" spans="1:11" x14ac:dyDescent="0.35">
      <c r="A66" s="11">
        <v>2023</v>
      </c>
      <c r="B66" s="11" t="s">
        <v>139</v>
      </c>
      <c r="C66" s="11" t="s">
        <v>12</v>
      </c>
      <c r="D66" s="11" t="s">
        <v>25</v>
      </c>
      <c r="E66" s="53">
        <v>44986</v>
      </c>
      <c r="F66" s="9">
        <v>45351</v>
      </c>
      <c r="G66" s="39">
        <v>16248</v>
      </c>
      <c r="H66" s="45" t="s">
        <v>140</v>
      </c>
      <c r="I66" s="11"/>
      <c r="J66" s="11"/>
      <c r="K66" s="39">
        <v>8124</v>
      </c>
    </row>
    <row r="67" spans="1:11" x14ac:dyDescent="0.35">
      <c r="A67" s="11">
        <v>2023</v>
      </c>
      <c r="B67" s="11" t="s">
        <v>141</v>
      </c>
      <c r="C67" s="11" t="s">
        <v>18</v>
      </c>
      <c r="D67" s="11" t="s">
        <v>6</v>
      </c>
      <c r="E67" s="9">
        <v>44986</v>
      </c>
      <c r="F67" s="9">
        <v>45260</v>
      </c>
      <c r="G67" s="39">
        <v>12186</v>
      </c>
      <c r="H67" s="11"/>
      <c r="I67" s="11"/>
      <c r="J67" s="11"/>
      <c r="K67" s="39">
        <f t="shared" si="4"/>
        <v>12186</v>
      </c>
    </row>
    <row r="68" spans="1:11" x14ac:dyDescent="0.35">
      <c r="A68" s="11">
        <v>2023</v>
      </c>
      <c r="B68" s="11" t="s">
        <v>142</v>
      </c>
      <c r="C68" s="11" t="s">
        <v>15</v>
      </c>
      <c r="D68" s="11" t="s">
        <v>16</v>
      </c>
      <c r="E68" s="9">
        <v>44986</v>
      </c>
      <c r="F68" s="9">
        <v>45138</v>
      </c>
      <c r="G68" s="39">
        <v>5032.7</v>
      </c>
      <c r="H68" s="11"/>
      <c r="I68" s="11"/>
      <c r="J68" s="11"/>
      <c r="K68" s="39">
        <f t="shared" si="4"/>
        <v>5032.7</v>
      </c>
    </row>
    <row r="69" spans="1:11" x14ac:dyDescent="0.35">
      <c r="A69" s="11">
        <v>2023</v>
      </c>
      <c r="B69" s="11" t="s">
        <v>143</v>
      </c>
      <c r="C69" s="11" t="s">
        <v>11</v>
      </c>
      <c r="D69" s="11" t="s">
        <v>13</v>
      </c>
      <c r="E69" s="9">
        <v>45017</v>
      </c>
      <c r="F69" s="9">
        <v>45199</v>
      </c>
      <c r="G69" s="39">
        <v>6039.24</v>
      </c>
      <c r="H69" s="11"/>
      <c r="I69" s="11"/>
      <c r="J69" s="11"/>
      <c r="K69" s="39">
        <f t="shared" si="4"/>
        <v>6039.24</v>
      </c>
    </row>
    <row r="70" spans="1:11" x14ac:dyDescent="0.35">
      <c r="A70" s="11">
        <v>2023</v>
      </c>
      <c r="B70" s="11" t="s">
        <v>144</v>
      </c>
      <c r="C70" s="11" t="s">
        <v>11</v>
      </c>
      <c r="D70" s="11" t="s">
        <v>13</v>
      </c>
      <c r="E70" s="9">
        <v>45017</v>
      </c>
      <c r="F70" s="9">
        <v>45199</v>
      </c>
      <c r="G70" s="39">
        <v>6039.24</v>
      </c>
      <c r="H70" s="11"/>
      <c r="I70" s="11"/>
      <c r="J70" s="11"/>
      <c r="K70" s="39">
        <f t="shared" si="4"/>
        <v>6039.24</v>
      </c>
    </row>
    <row r="71" spans="1:11" x14ac:dyDescent="0.35">
      <c r="A71" s="11">
        <v>2023</v>
      </c>
      <c r="B71" s="11" t="s">
        <v>145</v>
      </c>
      <c r="C71" s="11" t="s">
        <v>15</v>
      </c>
      <c r="D71" s="11" t="s">
        <v>22</v>
      </c>
      <c r="E71" s="9">
        <v>45017</v>
      </c>
      <c r="F71" s="9">
        <v>45169</v>
      </c>
      <c r="G71" s="39">
        <v>7700</v>
      </c>
      <c r="H71" s="11"/>
      <c r="I71" s="11"/>
      <c r="J71" s="11"/>
      <c r="K71" s="39">
        <f t="shared" si="4"/>
        <v>7700</v>
      </c>
    </row>
    <row r="72" spans="1:11" x14ac:dyDescent="0.35">
      <c r="A72" s="11">
        <v>2023</v>
      </c>
      <c r="B72" s="11" t="s">
        <v>146</v>
      </c>
      <c r="C72" s="11" t="s">
        <v>9</v>
      </c>
      <c r="D72" s="11" t="s">
        <v>8</v>
      </c>
      <c r="E72" s="9">
        <v>45017</v>
      </c>
      <c r="F72" s="9">
        <v>45107</v>
      </c>
      <c r="G72" s="39">
        <v>3300</v>
      </c>
      <c r="H72" s="11"/>
      <c r="I72" s="11"/>
      <c r="J72" s="11"/>
      <c r="K72" s="39">
        <f t="shared" si="4"/>
        <v>3300</v>
      </c>
    </row>
    <row r="73" spans="1:11" x14ac:dyDescent="0.35">
      <c r="A73" s="11">
        <v>2023</v>
      </c>
      <c r="B73" s="11" t="s">
        <v>147</v>
      </c>
      <c r="C73" s="11" t="s">
        <v>11</v>
      </c>
      <c r="D73" s="11" t="s">
        <v>148</v>
      </c>
      <c r="E73" s="9">
        <v>45017</v>
      </c>
      <c r="F73" s="9">
        <v>45199</v>
      </c>
      <c r="G73" s="11" t="s">
        <v>149</v>
      </c>
      <c r="H73" s="45" t="s">
        <v>150</v>
      </c>
      <c r="I73" s="11"/>
      <c r="J73" s="11"/>
      <c r="K73" s="39">
        <v>4670.79</v>
      </c>
    </row>
    <row r="74" spans="1:11" x14ac:dyDescent="0.35">
      <c r="A74" s="11">
        <v>2023</v>
      </c>
      <c r="B74" s="11" t="s">
        <v>151</v>
      </c>
      <c r="C74" s="11" t="s">
        <v>9</v>
      </c>
      <c r="D74" s="11" t="s">
        <v>17</v>
      </c>
      <c r="E74" s="9">
        <v>45017</v>
      </c>
      <c r="F74" s="9">
        <v>45107</v>
      </c>
      <c r="G74" s="39">
        <v>4062</v>
      </c>
      <c r="H74" s="11"/>
      <c r="I74" s="11"/>
      <c r="J74" s="11"/>
      <c r="K74" s="39">
        <f t="shared" si="4"/>
        <v>4062</v>
      </c>
    </row>
    <row r="75" spans="1:11" x14ac:dyDescent="0.35">
      <c r="A75" s="11">
        <v>2023</v>
      </c>
      <c r="B75" s="11" t="s">
        <v>152</v>
      </c>
      <c r="C75" s="11" t="s">
        <v>19</v>
      </c>
      <c r="D75" s="11" t="s">
        <v>8</v>
      </c>
      <c r="E75" s="9">
        <v>45017</v>
      </c>
      <c r="F75" s="9">
        <v>45230</v>
      </c>
      <c r="G75" s="39">
        <v>9478</v>
      </c>
      <c r="H75" s="11"/>
      <c r="I75" s="11"/>
      <c r="J75" s="11"/>
      <c r="K75" s="39">
        <f t="shared" si="4"/>
        <v>9478</v>
      </c>
    </row>
    <row r="76" spans="1:11" x14ac:dyDescent="0.35">
      <c r="A76" s="11">
        <v>2023</v>
      </c>
      <c r="B76" s="11" t="s">
        <v>153</v>
      </c>
      <c r="C76" s="11" t="s">
        <v>19</v>
      </c>
      <c r="D76" s="11" t="s">
        <v>8</v>
      </c>
      <c r="E76" s="9">
        <v>45017</v>
      </c>
      <c r="F76" s="9">
        <v>45230</v>
      </c>
      <c r="G76" s="39">
        <v>9400</v>
      </c>
      <c r="H76" s="11"/>
      <c r="I76" s="11"/>
      <c r="J76" s="11"/>
      <c r="K76" s="39">
        <f t="shared" si="4"/>
        <v>9400</v>
      </c>
    </row>
    <row r="77" spans="1:11" ht="29" x14ac:dyDescent="0.35">
      <c r="A77" s="11">
        <v>2023</v>
      </c>
      <c r="B77" s="11" t="s">
        <v>154</v>
      </c>
      <c r="C77" s="11" t="s">
        <v>9</v>
      </c>
      <c r="D77" s="11" t="s">
        <v>8</v>
      </c>
      <c r="E77" s="9">
        <v>45017</v>
      </c>
      <c r="F77" s="9">
        <v>45107</v>
      </c>
      <c r="G77" s="39">
        <v>3019.62</v>
      </c>
      <c r="H77" s="15"/>
      <c r="I77" s="11" t="s">
        <v>155</v>
      </c>
      <c r="J77" s="10" t="s">
        <v>254</v>
      </c>
      <c r="K77" s="39">
        <v>4026.16</v>
      </c>
    </row>
    <row r="78" spans="1:11" x14ac:dyDescent="0.35">
      <c r="A78" s="11">
        <v>2023</v>
      </c>
      <c r="B78" s="11" t="s">
        <v>156</v>
      </c>
      <c r="C78" s="11" t="s">
        <v>18</v>
      </c>
      <c r="D78" s="11" t="s">
        <v>22</v>
      </c>
      <c r="E78" s="9">
        <v>45017</v>
      </c>
      <c r="F78" s="9">
        <v>45291</v>
      </c>
      <c r="G78" s="39">
        <v>12186</v>
      </c>
      <c r="H78" s="11"/>
      <c r="I78" s="11"/>
      <c r="J78" s="11"/>
      <c r="K78" s="39">
        <f t="shared" si="4"/>
        <v>12186</v>
      </c>
    </row>
    <row r="79" spans="1:11" x14ac:dyDescent="0.35">
      <c r="A79" s="11">
        <v>2023</v>
      </c>
      <c r="B79" s="11" t="s">
        <v>157</v>
      </c>
      <c r="C79" s="11" t="s">
        <v>19</v>
      </c>
      <c r="D79" s="11" t="s">
        <v>20</v>
      </c>
      <c r="E79" s="9">
        <v>45017</v>
      </c>
      <c r="F79" s="9">
        <v>45230</v>
      </c>
      <c r="G79" s="39">
        <v>9478</v>
      </c>
      <c r="H79" s="11"/>
      <c r="I79" s="11"/>
      <c r="J79" s="11"/>
      <c r="K79" s="39">
        <f t="shared" si="4"/>
        <v>9478</v>
      </c>
    </row>
    <row r="80" spans="1:11" x14ac:dyDescent="0.35">
      <c r="A80" s="11">
        <v>2023</v>
      </c>
      <c r="B80" s="11" t="s">
        <v>158</v>
      </c>
      <c r="C80" s="11" t="s">
        <v>19</v>
      </c>
      <c r="D80" s="11" t="s">
        <v>20</v>
      </c>
      <c r="E80" s="9">
        <v>45017</v>
      </c>
      <c r="F80" s="9">
        <v>45230</v>
      </c>
      <c r="G80" s="39">
        <v>9478</v>
      </c>
      <c r="H80" s="11"/>
      <c r="I80" s="11"/>
      <c r="J80" s="11"/>
      <c r="K80" s="39">
        <f t="shared" si="4"/>
        <v>9478</v>
      </c>
    </row>
    <row r="81" spans="1:11" x14ac:dyDescent="0.35">
      <c r="A81" s="11">
        <v>2023</v>
      </c>
      <c r="B81" s="11" t="s">
        <v>159</v>
      </c>
      <c r="C81" s="11" t="s">
        <v>15</v>
      </c>
      <c r="D81" s="11" t="s">
        <v>37</v>
      </c>
      <c r="E81" s="9">
        <v>45017</v>
      </c>
      <c r="F81" s="9">
        <v>45169</v>
      </c>
      <c r="G81" s="39">
        <v>6770</v>
      </c>
      <c r="H81" s="11"/>
      <c r="I81" s="11"/>
      <c r="J81" s="11"/>
      <c r="K81" s="39">
        <f t="shared" si="4"/>
        <v>6770</v>
      </c>
    </row>
    <row r="82" spans="1:11" x14ac:dyDescent="0.35">
      <c r="A82" s="11">
        <v>2023</v>
      </c>
      <c r="B82" s="11" t="s">
        <v>160</v>
      </c>
      <c r="C82" s="11" t="s">
        <v>15</v>
      </c>
      <c r="D82" s="11" t="s">
        <v>37</v>
      </c>
      <c r="E82" s="9">
        <v>45017</v>
      </c>
      <c r="F82" s="9">
        <v>45169</v>
      </c>
      <c r="G82" s="39">
        <v>6770</v>
      </c>
      <c r="H82" s="11"/>
      <c r="I82" s="11"/>
      <c r="J82" s="11"/>
      <c r="K82" s="39">
        <f t="shared" si="4"/>
        <v>6770</v>
      </c>
    </row>
    <row r="83" spans="1:11" ht="29" x14ac:dyDescent="0.35">
      <c r="A83" s="11">
        <v>2023</v>
      </c>
      <c r="B83" s="11" t="s">
        <v>161</v>
      </c>
      <c r="C83" s="11" t="s">
        <v>9</v>
      </c>
      <c r="D83" s="11" t="s">
        <v>23</v>
      </c>
      <c r="E83" s="9">
        <v>45017</v>
      </c>
      <c r="F83" s="9">
        <v>45107</v>
      </c>
      <c r="G83" s="39">
        <v>3150</v>
      </c>
      <c r="H83" s="15"/>
      <c r="I83" s="11" t="s">
        <v>162</v>
      </c>
      <c r="J83" s="10" t="s">
        <v>255</v>
      </c>
      <c r="K83" s="39">
        <f>G83+3150</f>
        <v>6300</v>
      </c>
    </row>
    <row r="84" spans="1:11" x14ac:dyDescent="0.35">
      <c r="A84" s="11">
        <v>2023</v>
      </c>
      <c r="B84" s="11" t="s">
        <v>163</v>
      </c>
      <c r="C84" s="11" t="s">
        <v>15</v>
      </c>
      <c r="D84" s="11" t="s">
        <v>13</v>
      </c>
      <c r="E84" s="9">
        <v>45017</v>
      </c>
      <c r="F84" s="9">
        <v>45169</v>
      </c>
      <c r="G84" s="39">
        <v>6770</v>
      </c>
      <c r="H84" s="11"/>
      <c r="I84" s="11"/>
      <c r="J84" s="11"/>
      <c r="K84" s="39">
        <f t="shared" si="4"/>
        <v>6770</v>
      </c>
    </row>
    <row r="85" spans="1:11" x14ac:dyDescent="0.35">
      <c r="A85" s="11">
        <v>2023</v>
      </c>
      <c r="B85" s="55" t="s">
        <v>164</v>
      </c>
      <c r="C85" s="11" t="s">
        <v>10</v>
      </c>
      <c r="D85" s="11" t="s">
        <v>13</v>
      </c>
      <c r="E85" s="9">
        <v>45017</v>
      </c>
      <c r="F85" s="9">
        <v>45138</v>
      </c>
      <c r="G85" s="39">
        <v>4026.16</v>
      </c>
      <c r="H85" s="11"/>
      <c r="I85" s="11"/>
      <c r="J85" s="11"/>
      <c r="K85" s="39">
        <f t="shared" si="4"/>
        <v>4026.16</v>
      </c>
    </row>
    <row r="86" spans="1:11" x14ac:dyDescent="0.35">
      <c r="A86" s="11">
        <v>2023</v>
      </c>
      <c r="B86" s="11" t="s">
        <v>165</v>
      </c>
      <c r="C86" s="11" t="s">
        <v>11</v>
      </c>
      <c r="D86" s="11" t="s">
        <v>13</v>
      </c>
      <c r="E86" s="9">
        <v>45017</v>
      </c>
      <c r="F86" s="9">
        <v>45199</v>
      </c>
      <c r="G86" s="39">
        <v>7800</v>
      </c>
      <c r="H86" s="11"/>
      <c r="I86" s="11"/>
      <c r="J86" s="11"/>
      <c r="K86" s="39">
        <f t="shared" si="4"/>
        <v>7800</v>
      </c>
    </row>
    <row r="87" spans="1:11" x14ac:dyDescent="0.35">
      <c r="A87" s="11">
        <v>2023</v>
      </c>
      <c r="B87" s="11" t="s">
        <v>166</v>
      </c>
      <c r="C87" s="11" t="s">
        <v>12</v>
      </c>
      <c r="D87" s="11" t="s">
        <v>167</v>
      </c>
      <c r="E87" s="43">
        <v>45047</v>
      </c>
      <c r="F87" s="43">
        <v>45412</v>
      </c>
      <c r="G87" s="44">
        <v>16248</v>
      </c>
      <c r="H87" s="8"/>
      <c r="I87" s="8"/>
      <c r="J87" s="8"/>
      <c r="K87" s="39">
        <f t="shared" si="4"/>
        <v>16248</v>
      </c>
    </row>
    <row r="88" spans="1:11" x14ac:dyDescent="0.35">
      <c r="A88" s="11">
        <v>2023</v>
      </c>
      <c r="B88" s="11" t="s">
        <v>168</v>
      </c>
      <c r="C88" s="11" t="s">
        <v>12</v>
      </c>
      <c r="D88" s="11" t="s">
        <v>36</v>
      </c>
      <c r="E88" s="43">
        <v>45047</v>
      </c>
      <c r="F88" s="43">
        <v>45412</v>
      </c>
      <c r="G88" s="44">
        <v>16248</v>
      </c>
      <c r="H88" s="8"/>
      <c r="I88" s="8"/>
      <c r="J88" s="8"/>
      <c r="K88" s="39">
        <f t="shared" si="4"/>
        <v>16248</v>
      </c>
    </row>
    <row r="89" spans="1:11" x14ac:dyDescent="0.35">
      <c r="A89" s="11">
        <v>2023</v>
      </c>
      <c r="B89" s="11" t="s">
        <v>169</v>
      </c>
      <c r="C89" s="11" t="s">
        <v>9</v>
      </c>
      <c r="D89" s="11" t="s">
        <v>170</v>
      </c>
      <c r="E89" s="43">
        <v>45047</v>
      </c>
      <c r="F89" s="43">
        <v>45138</v>
      </c>
      <c r="G89" s="44">
        <v>3019.62</v>
      </c>
      <c r="H89" s="8"/>
      <c r="I89" s="8"/>
      <c r="J89" s="8"/>
      <c r="K89" s="39">
        <f t="shared" si="4"/>
        <v>3019.62</v>
      </c>
    </row>
    <row r="90" spans="1:11" x14ac:dyDescent="0.35">
      <c r="A90" s="11">
        <v>2023</v>
      </c>
      <c r="B90" s="11" t="s">
        <v>171</v>
      </c>
      <c r="C90" s="11" t="s">
        <v>11</v>
      </c>
      <c r="D90" s="11" t="s">
        <v>21</v>
      </c>
      <c r="E90" s="9">
        <v>45047</v>
      </c>
      <c r="F90" s="9">
        <v>45229</v>
      </c>
      <c r="G90" s="39">
        <v>8100</v>
      </c>
      <c r="H90" s="8"/>
      <c r="I90" s="8"/>
      <c r="J90" s="8"/>
      <c r="K90" s="39">
        <f t="shared" si="4"/>
        <v>8100</v>
      </c>
    </row>
    <row r="91" spans="1:11" x14ac:dyDescent="0.35">
      <c r="A91" s="11">
        <v>2023</v>
      </c>
      <c r="B91" s="11" t="s">
        <v>172</v>
      </c>
      <c r="C91" s="11" t="s">
        <v>12</v>
      </c>
      <c r="D91" s="11" t="s">
        <v>23</v>
      </c>
      <c r="E91" s="9">
        <v>45047</v>
      </c>
      <c r="F91" s="9">
        <v>45412</v>
      </c>
      <c r="G91" s="39">
        <v>15600</v>
      </c>
      <c r="H91" s="8"/>
      <c r="I91" s="8"/>
      <c r="J91" s="8"/>
      <c r="K91" s="39">
        <f t="shared" si="4"/>
        <v>15600</v>
      </c>
    </row>
    <row r="92" spans="1:11" x14ac:dyDescent="0.35">
      <c r="A92" s="11">
        <v>2023</v>
      </c>
      <c r="B92" s="11" t="s">
        <v>173</v>
      </c>
      <c r="C92" s="11" t="s">
        <v>12</v>
      </c>
      <c r="D92" s="11" t="s">
        <v>23</v>
      </c>
      <c r="E92" s="9">
        <v>45047</v>
      </c>
      <c r="F92" s="9">
        <v>45412</v>
      </c>
      <c r="G92" s="39">
        <v>15600</v>
      </c>
      <c r="H92" s="8"/>
      <c r="I92" s="8"/>
      <c r="J92" s="8"/>
      <c r="K92" s="39">
        <f t="shared" si="4"/>
        <v>15600</v>
      </c>
    </row>
    <row r="93" spans="1:11" x14ac:dyDescent="0.35">
      <c r="A93" s="11">
        <v>2023</v>
      </c>
      <c r="B93" s="11" t="s">
        <v>174</v>
      </c>
      <c r="C93" s="11" t="s">
        <v>11</v>
      </c>
      <c r="D93" s="11" t="s">
        <v>20</v>
      </c>
      <c r="E93" s="9">
        <v>45047</v>
      </c>
      <c r="F93" s="9">
        <v>45230</v>
      </c>
      <c r="G93" s="39">
        <v>8124</v>
      </c>
      <c r="H93" s="8"/>
      <c r="I93" s="8"/>
      <c r="J93" s="8"/>
      <c r="K93" s="39">
        <f t="shared" si="4"/>
        <v>8124</v>
      </c>
    </row>
    <row r="94" spans="1:11" x14ac:dyDescent="0.35">
      <c r="A94" s="11">
        <v>2023</v>
      </c>
      <c r="B94" s="11" t="s">
        <v>175</v>
      </c>
      <c r="C94" s="11" t="s">
        <v>11</v>
      </c>
      <c r="D94" s="11" t="s">
        <v>13</v>
      </c>
      <c r="E94" s="9">
        <v>45047</v>
      </c>
      <c r="F94" s="9">
        <v>45230</v>
      </c>
      <c r="G94" s="39">
        <v>8124</v>
      </c>
      <c r="H94" s="8"/>
      <c r="I94" s="8"/>
      <c r="J94" s="8"/>
      <c r="K94" s="39">
        <f t="shared" si="4"/>
        <v>8124</v>
      </c>
    </row>
    <row r="95" spans="1:11" x14ac:dyDescent="0.35">
      <c r="A95" s="11">
        <v>2023</v>
      </c>
      <c r="B95" s="11" t="s">
        <v>176</v>
      </c>
      <c r="C95" s="11" t="s">
        <v>9</v>
      </c>
      <c r="D95" s="11" t="s">
        <v>13</v>
      </c>
      <c r="E95" s="9">
        <v>45047</v>
      </c>
      <c r="F95" s="9">
        <v>45138</v>
      </c>
      <c r="G95" s="39">
        <v>3300</v>
      </c>
      <c r="H95" s="8" t="s">
        <v>177</v>
      </c>
      <c r="I95" s="8"/>
      <c r="J95" s="8"/>
      <c r="K95" s="39" t="s">
        <v>257</v>
      </c>
    </row>
    <row r="96" spans="1:11" x14ac:dyDescent="0.35">
      <c r="A96" s="11">
        <v>2023</v>
      </c>
      <c r="B96" s="11" t="s">
        <v>178</v>
      </c>
      <c r="C96" s="11" t="s">
        <v>9</v>
      </c>
      <c r="D96" s="11" t="s">
        <v>13</v>
      </c>
      <c r="E96" s="9">
        <v>45047</v>
      </c>
      <c r="F96" s="9">
        <v>45138</v>
      </c>
      <c r="G96" s="39">
        <v>3019.62</v>
      </c>
      <c r="H96" s="11"/>
      <c r="I96" s="11"/>
      <c r="J96" s="11"/>
      <c r="K96" s="39">
        <f t="shared" si="4"/>
        <v>3019.62</v>
      </c>
    </row>
    <row r="97" spans="1:11" x14ac:dyDescent="0.35">
      <c r="A97" s="11">
        <v>2023</v>
      </c>
      <c r="B97" s="15" t="s">
        <v>179</v>
      </c>
      <c r="C97" s="11" t="s">
        <v>9</v>
      </c>
      <c r="D97" s="11" t="s">
        <v>14</v>
      </c>
      <c r="E97" s="9">
        <v>45047</v>
      </c>
      <c r="F97" s="9">
        <v>45138</v>
      </c>
      <c r="G97" s="39">
        <v>4062</v>
      </c>
      <c r="H97" s="11"/>
      <c r="I97" s="11"/>
      <c r="J97" s="11"/>
      <c r="K97" s="39">
        <f t="shared" si="4"/>
        <v>4062</v>
      </c>
    </row>
    <row r="98" spans="1:11" x14ac:dyDescent="0.35">
      <c r="A98" s="11">
        <v>2023</v>
      </c>
      <c r="B98" s="11" t="s">
        <v>180</v>
      </c>
      <c r="C98" s="11" t="s">
        <v>19</v>
      </c>
      <c r="D98" s="11" t="s">
        <v>8</v>
      </c>
      <c r="E98" s="9">
        <v>45078</v>
      </c>
      <c r="F98" s="9">
        <v>45291</v>
      </c>
      <c r="G98" s="39">
        <v>7045.78</v>
      </c>
      <c r="H98" s="45" t="s">
        <v>140</v>
      </c>
      <c r="I98" s="11"/>
      <c r="J98" s="11"/>
      <c r="K98" s="39">
        <v>3019.62</v>
      </c>
    </row>
    <row r="99" spans="1:11" ht="29" x14ac:dyDescent="0.35">
      <c r="A99" s="11">
        <v>2023</v>
      </c>
      <c r="B99" s="11" t="s">
        <v>181</v>
      </c>
      <c r="C99" s="11" t="s">
        <v>10</v>
      </c>
      <c r="D99" s="11" t="s">
        <v>8</v>
      </c>
      <c r="E99" s="9">
        <v>45078</v>
      </c>
      <c r="F99" s="9">
        <v>45199</v>
      </c>
      <c r="G99" s="39">
        <v>4026.16</v>
      </c>
      <c r="H99" s="11"/>
      <c r="I99" s="10" t="s">
        <v>249</v>
      </c>
      <c r="J99" s="10" t="s">
        <v>248</v>
      </c>
      <c r="K99" s="39">
        <v>5032.7</v>
      </c>
    </row>
    <row r="100" spans="1:11" x14ac:dyDescent="0.35">
      <c r="A100" s="11">
        <v>2023</v>
      </c>
      <c r="B100" s="11" t="s">
        <v>182</v>
      </c>
      <c r="C100" s="11" t="s">
        <v>10</v>
      </c>
      <c r="D100" s="11" t="s">
        <v>8</v>
      </c>
      <c r="E100" s="9">
        <v>45078</v>
      </c>
      <c r="F100" s="9">
        <v>45199</v>
      </c>
      <c r="G100" s="39">
        <v>4026.16</v>
      </c>
      <c r="H100" s="11"/>
      <c r="I100" s="11"/>
      <c r="J100" s="11"/>
      <c r="K100" s="39">
        <f>G100</f>
        <v>4026.16</v>
      </c>
    </row>
    <row r="101" spans="1:11" x14ac:dyDescent="0.35">
      <c r="A101" s="11">
        <v>2023</v>
      </c>
      <c r="B101" s="11" t="s">
        <v>183</v>
      </c>
      <c r="C101" s="11" t="s">
        <v>10</v>
      </c>
      <c r="D101" s="11" t="s">
        <v>8</v>
      </c>
      <c r="E101" s="9">
        <v>45078</v>
      </c>
      <c r="F101" s="9">
        <v>45199</v>
      </c>
      <c r="G101" s="39">
        <v>4026.16</v>
      </c>
      <c r="H101" s="45" t="s">
        <v>184</v>
      </c>
      <c r="I101" s="11"/>
      <c r="J101" s="11"/>
      <c r="K101" s="39">
        <v>369.06</v>
      </c>
    </row>
    <row r="102" spans="1:11" ht="29" x14ac:dyDescent="0.35">
      <c r="A102" s="11">
        <v>2023</v>
      </c>
      <c r="B102" s="11" t="s">
        <v>185</v>
      </c>
      <c r="C102" s="11" t="s">
        <v>9</v>
      </c>
      <c r="D102" s="11" t="s">
        <v>8</v>
      </c>
      <c r="E102" s="9">
        <v>45078</v>
      </c>
      <c r="F102" s="9">
        <v>45169</v>
      </c>
      <c r="G102" s="39">
        <v>4062</v>
      </c>
      <c r="H102" s="48" t="s">
        <v>186</v>
      </c>
      <c r="I102" s="11" t="s">
        <v>162</v>
      </c>
      <c r="J102" s="10" t="s">
        <v>255</v>
      </c>
      <c r="K102" s="39">
        <f>G102+2708</f>
        <v>6770</v>
      </c>
    </row>
    <row r="103" spans="1:11" ht="29" x14ac:dyDescent="0.35">
      <c r="A103" s="11">
        <v>2023</v>
      </c>
      <c r="B103" s="11" t="s">
        <v>187</v>
      </c>
      <c r="C103" s="11" t="s">
        <v>9</v>
      </c>
      <c r="D103" s="11" t="s">
        <v>8</v>
      </c>
      <c r="E103" s="9">
        <v>45078</v>
      </c>
      <c r="F103" s="9">
        <v>45169</v>
      </c>
      <c r="G103" s="39">
        <v>4062</v>
      </c>
      <c r="H103" s="48" t="s">
        <v>186</v>
      </c>
      <c r="I103" s="11" t="s">
        <v>162</v>
      </c>
      <c r="J103" s="10" t="s">
        <v>255</v>
      </c>
      <c r="K103" s="39">
        <f>G103+2708</f>
        <v>6770</v>
      </c>
    </row>
    <row r="104" spans="1:11" ht="29" x14ac:dyDescent="0.35">
      <c r="A104" s="11">
        <v>2023</v>
      </c>
      <c r="B104" s="11" t="s">
        <v>188</v>
      </c>
      <c r="C104" s="11" t="s">
        <v>9</v>
      </c>
      <c r="D104" s="11" t="s">
        <v>8</v>
      </c>
      <c r="E104" s="9">
        <v>45078</v>
      </c>
      <c r="F104" s="9">
        <v>45169</v>
      </c>
      <c r="G104" s="39">
        <v>4062</v>
      </c>
      <c r="H104" s="8"/>
      <c r="I104" s="11" t="s">
        <v>162</v>
      </c>
      <c r="J104" s="10" t="s">
        <v>255</v>
      </c>
      <c r="K104" s="39">
        <f>G104+4062</f>
        <v>8124</v>
      </c>
    </row>
    <row r="105" spans="1:11" x14ac:dyDescent="0.35">
      <c r="A105" s="11">
        <v>2023</v>
      </c>
      <c r="B105" s="11" t="s">
        <v>189</v>
      </c>
      <c r="C105" s="11" t="s">
        <v>15</v>
      </c>
      <c r="D105" s="11" t="s">
        <v>8</v>
      </c>
      <c r="E105" s="9">
        <v>45078</v>
      </c>
      <c r="F105" s="9">
        <v>45260</v>
      </c>
      <c r="G105" s="39">
        <v>6670</v>
      </c>
      <c r="H105" s="8"/>
      <c r="I105" s="8"/>
      <c r="J105" s="8"/>
      <c r="K105" s="39">
        <f t="shared" ref="K105:K118" si="5">G105</f>
        <v>6670</v>
      </c>
    </row>
    <row r="106" spans="1:11" x14ac:dyDescent="0.35">
      <c r="A106" s="11">
        <v>2023</v>
      </c>
      <c r="B106" s="11" t="s">
        <v>190</v>
      </c>
      <c r="C106" s="11" t="s">
        <v>137</v>
      </c>
      <c r="D106" s="11" t="s">
        <v>14</v>
      </c>
      <c r="E106" s="9">
        <v>45078</v>
      </c>
      <c r="F106" s="9">
        <v>45322</v>
      </c>
      <c r="G106" s="39">
        <v>10832</v>
      </c>
      <c r="H106" s="8"/>
      <c r="I106" s="8"/>
      <c r="J106" s="8"/>
      <c r="K106" s="39">
        <f t="shared" si="5"/>
        <v>10832</v>
      </c>
    </row>
    <row r="107" spans="1:11" x14ac:dyDescent="0.35">
      <c r="A107" s="11">
        <v>2023</v>
      </c>
      <c r="B107" s="34" t="s">
        <v>191</v>
      </c>
      <c r="C107" s="11" t="s">
        <v>12</v>
      </c>
      <c r="D107" s="11" t="s">
        <v>14</v>
      </c>
      <c r="E107" s="9">
        <v>45078</v>
      </c>
      <c r="F107" s="9">
        <v>45443</v>
      </c>
      <c r="G107" s="39">
        <v>19200</v>
      </c>
      <c r="H107" s="8"/>
      <c r="I107" s="8"/>
      <c r="J107" s="8"/>
      <c r="K107" s="39">
        <f t="shared" si="5"/>
        <v>19200</v>
      </c>
    </row>
    <row r="108" spans="1:11" x14ac:dyDescent="0.35">
      <c r="A108" s="11">
        <v>2023</v>
      </c>
      <c r="B108" s="11" t="s">
        <v>192</v>
      </c>
      <c r="C108" s="11" t="s">
        <v>10</v>
      </c>
      <c r="D108" s="11" t="s">
        <v>8</v>
      </c>
      <c r="E108" s="9">
        <v>45078</v>
      </c>
      <c r="F108" s="9">
        <v>45199</v>
      </c>
      <c r="G108" s="39">
        <v>4026.16</v>
      </c>
      <c r="H108" s="8"/>
      <c r="I108" s="8"/>
      <c r="J108" s="8"/>
      <c r="K108" s="39">
        <f t="shared" si="5"/>
        <v>4026.16</v>
      </c>
    </row>
    <row r="109" spans="1:11" x14ac:dyDescent="0.35">
      <c r="A109" s="11">
        <v>2023</v>
      </c>
      <c r="B109" s="11" t="s">
        <v>193</v>
      </c>
      <c r="C109" s="11" t="s">
        <v>10</v>
      </c>
      <c r="D109" s="11" t="s">
        <v>8</v>
      </c>
      <c r="E109" s="9">
        <v>45078</v>
      </c>
      <c r="F109" s="9">
        <v>45199</v>
      </c>
      <c r="G109" s="39">
        <v>4026.16</v>
      </c>
      <c r="H109" s="8"/>
      <c r="I109" s="8"/>
      <c r="J109" s="8"/>
      <c r="K109" s="39">
        <f t="shared" si="5"/>
        <v>4026.16</v>
      </c>
    </row>
    <row r="110" spans="1:11" x14ac:dyDescent="0.35">
      <c r="A110" s="11">
        <v>2023</v>
      </c>
      <c r="B110" s="11" t="s">
        <v>194</v>
      </c>
      <c r="C110" s="11" t="s">
        <v>10</v>
      </c>
      <c r="D110" s="11" t="s">
        <v>8</v>
      </c>
      <c r="E110" s="9">
        <v>45078</v>
      </c>
      <c r="F110" s="9">
        <v>45199</v>
      </c>
      <c r="G110" s="39">
        <v>4026.16</v>
      </c>
      <c r="H110" s="8"/>
      <c r="I110" s="8"/>
      <c r="J110" s="8"/>
      <c r="K110" s="39">
        <f t="shared" si="5"/>
        <v>4026.16</v>
      </c>
    </row>
    <row r="111" spans="1:11" x14ac:dyDescent="0.35">
      <c r="A111" s="11">
        <v>2023</v>
      </c>
      <c r="B111" s="11" t="s">
        <v>195</v>
      </c>
      <c r="C111" s="11" t="s">
        <v>10</v>
      </c>
      <c r="D111" s="11" t="s">
        <v>8</v>
      </c>
      <c r="E111" s="9">
        <v>45078</v>
      </c>
      <c r="F111" s="9">
        <v>45199</v>
      </c>
      <c r="G111" s="39">
        <v>4026.16</v>
      </c>
      <c r="H111" s="8"/>
      <c r="I111" s="8"/>
      <c r="J111" s="8"/>
      <c r="K111" s="39">
        <f t="shared" si="5"/>
        <v>4026.16</v>
      </c>
    </row>
    <row r="112" spans="1:11" x14ac:dyDescent="0.35">
      <c r="A112" s="11">
        <v>2023</v>
      </c>
      <c r="B112" s="11" t="s">
        <v>196</v>
      </c>
      <c r="C112" s="11" t="s">
        <v>10</v>
      </c>
      <c r="D112" s="11" t="s">
        <v>8</v>
      </c>
      <c r="E112" s="9">
        <v>45078</v>
      </c>
      <c r="F112" s="9">
        <v>45199</v>
      </c>
      <c r="G112" s="39">
        <v>4026.16</v>
      </c>
      <c r="H112" s="8"/>
      <c r="I112" s="8"/>
      <c r="J112" s="8"/>
      <c r="K112" s="39">
        <f t="shared" si="5"/>
        <v>4026.16</v>
      </c>
    </row>
    <row r="113" spans="1:11" x14ac:dyDescent="0.35">
      <c r="A113" s="11">
        <v>2023</v>
      </c>
      <c r="B113" s="11" t="s">
        <v>197</v>
      </c>
      <c r="C113" s="11" t="s">
        <v>15</v>
      </c>
      <c r="D113" s="11" t="s">
        <v>17</v>
      </c>
      <c r="E113" s="9">
        <v>45078</v>
      </c>
      <c r="F113" s="9">
        <v>45230</v>
      </c>
      <c r="G113" s="39">
        <v>6000</v>
      </c>
      <c r="H113" s="8"/>
      <c r="I113" s="8"/>
      <c r="J113" s="8"/>
      <c r="K113" s="39">
        <f t="shared" si="5"/>
        <v>6000</v>
      </c>
    </row>
    <row r="114" spans="1:11" x14ac:dyDescent="0.35">
      <c r="A114" s="11">
        <v>2023</v>
      </c>
      <c r="B114" s="11" t="s">
        <v>198</v>
      </c>
      <c r="C114" s="11" t="s">
        <v>15</v>
      </c>
      <c r="D114" s="11" t="s">
        <v>17</v>
      </c>
      <c r="E114" s="9">
        <v>45078</v>
      </c>
      <c r="F114" s="9">
        <v>45230</v>
      </c>
      <c r="G114" s="39">
        <v>6000</v>
      </c>
      <c r="H114" s="8"/>
      <c r="I114" s="8"/>
      <c r="J114" s="8"/>
      <c r="K114" s="39">
        <f t="shared" si="5"/>
        <v>6000</v>
      </c>
    </row>
    <row r="115" spans="1:11" x14ac:dyDescent="0.35">
      <c r="A115" s="11">
        <v>2023</v>
      </c>
      <c r="B115" s="11" t="s">
        <v>199</v>
      </c>
      <c r="C115" s="11" t="s">
        <v>12</v>
      </c>
      <c r="D115" s="11" t="s">
        <v>13</v>
      </c>
      <c r="E115" s="9">
        <v>45092</v>
      </c>
      <c r="F115" s="9">
        <v>45457</v>
      </c>
      <c r="G115" s="44">
        <v>19368</v>
      </c>
      <c r="H115" s="8"/>
      <c r="I115" s="8"/>
      <c r="J115" s="8"/>
      <c r="K115" s="39">
        <f t="shared" si="5"/>
        <v>19368</v>
      </c>
    </row>
    <row r="116" spans="1:11" x14ac:dyDescent="0.35">
      <c r="A116" s="11">
        <v>2023</v>
      </c>
      <c r="B116" s="11" t="s">
        <v>200</v>
      </c>
      <c r="C116" s="11" t="s">
        <v>10</v>
      </c>
      <c r="D116" s="11" t="s">
        <v>170</v>
      </c>
      <c r="E116" s="9">
        <v>45108</v>
      </c>
      <c r="F116" s="9">
        <v>45230</v>
      </c>
      <c r="G116" s="39">
        <v>5000</v>
      </c>
      <c r="H116" s="11"/>
      <c r="I116" s="8"/>
      <c r="J116" s="8"/>
      <c r="K116" s="39">
        <f t="shared" si="5"/>
        <v>5000</v>
      </c>
    </row>
    <row r="117" spans="1:11" x14ac:dyDescent="0.35">
      <c r="A117" s="11">
        <v>2023</v>
      </c>
      <c r="B117" s="11" t="s">
        <v>201</v>
      </c>
      <c r="C117" s="11" t="s">
        <v>9</v>
      </c>
      <c r="D117" s="11" t="s">
        <v>13</v>
      </c>
      <c r="E117" s="9">
        <v>45108</v>
      </c>
      <c r="F117" s="9">
        <v>45199</v>
      </c>
      <c r="G117" s="57">
        <v>3019.62</v>
      </c>
      <c r="H117" s="11"/>
      <c r="I117" s="8"/>
      <c r="J117" s="8"/>
      <c r="K117" s="39">
        <f t="shared" si="5"/>
        <v>3019.62</v>
      </c>
    </row>
    <row r="118" spans="1:11" x14ac:dyDescent="0.35">
      <c r="A118" s="11">
        <v>2023</v>
      </c>
      <c r="B118" s="11" t="s">
        <v>202</v>
      </c>
      <c r="C118" s="11" t="s">
        <v>137</v>
      </c>
      <c r="D118" s="11" t="s">
        <v>17</v>
      </c>
      <c r="E118" s="9">
        <v>45108</v>
      </c>
      <c r="F118" s="9">
        <v>45350</v>
      </c>
      <c r="G118" s="58">
        <v>10832</v>
      </c>
      <c r="H118" s="11"/>
      <c r="I118" s="8"/>
      <c r="J118" s="8"/>
      <c r="K118" s="39">
        <f t="shared" si="5"/>
        <v>10832</v>
      </c>
    </row>
    <row r="119" spans="1:11" ht="29" x14ac:dyDescent="0.35">
      <c r="A119" s="11">
        <v>2023</v>
      </c>
      <c r="B119" s="11" t="s">
        <v>203</v>
      </c>
      <c r="C119" s="11" t="s">
        <v>15</v>
      </c>
      <c r="D119" s="11" t="s">
        <v>17</v>
      </c>
      <c r="E119" s="9">
        <v>45108</v>
      </c>
      <c r="F119" s="9">
        <v>45260</v>
      </c>
      <c r="G119" s="58">
        <v>6770</v>
      </c>
      <c r="H119" s="8"/>
      <c r="I119" s="45" t="s">
        <v>97</v>
      </c>
      <c r="J119" s="10" t="s">
        <v>106</v>
      </c>
      <c r="K119" s="39">
        <f>G119+6770</f>
        <v>13540</v>
      </c>
    </row>
    <row r="120" spans="1:11" ht="29" x14ac:dyDescent="0.35">
      <c r="A120" s="11">
        <v>2023</v>
      </c>
      <c r="B120" s="34" t="s">
        <v>204</v>
      </c>
      <c r="C120" s="11" t="s">
        <v>15</v>
      </c>
      <c r="D120" s="11" t="s">
        <v>17</v>
      </c>
      <c r="E120" s="9">
        <v>45108</v>
      </c>
      <c r="F120" s="9">
        <v>45260</v>
      </c>
      <c r="G120" s="58">
        <v>6770</v>
      </c>
      <c r="H120" s="8"/>
      <c r="I120" s="45" t="s">
        <v>97</v>
      </c>
      <c r="J120" s="10" t="s">
        <v>106</v>
      </c>
      <c r="K120" s="39">
        <f>G120+6770</f>
        <v>13540</v>
      </c>
    </row>
    <row r="121" spans="1:11" ht="29" x14ac:dyDescent="0.35">
      <c r="A121" s="11">
        <v>2023</v>
      </c>
      <c r="B121" s="11" t="s">
        <v>205</v>
      </c>
      <c r="C121" s="11" t="s">
        <v>11</v>
      </c>
      <c r="D121" s="11" t="s">
        <v>27</v>
      </c>
      <c r="E121" s="9">
        <v>45108</v>
      </c>
      <c r="F121" s="9">
        <v>45291</v>
      </c>
      <c r="G121" s="58">
        <v>7080</v>
      </c>
      <c r="H121" s="11"/>
      <c r="I121" s="8" t="s">
        <v>206</v>
      </c>
      <c r="J121" s="10" t="s">
        <v>111</v>
      </c>
      <c r="K121" s="39">
        <f>G121+7080</f>
        <v>14160</v>
      </c>
    </row>
    <row r="122" spans="1:11" x14ac:dyDescent="0.35">
      <c r="A122" s="11">
        <v>2023</v>
      </c>
      <c r="B122" s="11" t="s">
        <v>207</v>
      </c>
      <c r="C122" s="11" t="s">
        <v>18</v>
      </c>
      <c r="D122" s="11" t="s">
        <v>21</v>
      </c>
      <c r="E122" s="9">
        <v>45108</v>
      </c>
      <c r="F122" s="9">
        <v>45382</v>
      </c>
      <c r="G122" s="59">
        <v>12186</v>
      </c>
      <c r="H122" s="11"/>
      <c r="I122" s="8"/>
      <c r="J122" s="8"/>
      <c r="K122" s="39">
        <f>G122</f>
        <v>12186</v>
      </c>
    </row>
    <row r="123" spans="1:11" ht="29" x14ac:dyDescent="0.35">
      <c r="A123" s="11">
        <v>2023</v>
      </c>
      <c r="B123" s="42" t="s">
        <v>208</v>
      </c>
      <c r="C123" s="11" t="s">
        <v>11</v>
      </c>
      <c r="D123" s="11" t="s">
        <v>8</v>
      </c>
      <c r="E123" s="9">
        <v>45108</v>
      </c>
      <c r="F123" s="9">
        <v>45291</v>
      </c>
      <c r="G123" s="58">
        <v>6060</v>
      </c>
      <c r="H123" s="46" t="s">
        <v>256</v>
      </c>
      <c r="I123" s="8"/>
      <c r="J123" s="8"/>
      <c r="K123" s="39">
        <v>4040</v>
      </c>
    </row>
    <row r="124" spans="1:11" x14ac:dyDescent="0.35">
      <c r="A124" s="11">
        <v>2023</v>
      </c>
      <c r="B124" s="42" t="s">
        <v>209</v>
      </c>
      <c r="C124" s="11" t="s">
        <v>9</v>
      </c>
      <c r="D124" s="11" t="s">
        <v>148</v>
      </c>
      <c r="E124" s="9">
        <v>45139</v>
      </c>
      <c r="F124" s="9">
        <v>45230</v>
      </c>
      <c r="G124" s="58">
        <v>3600</v>
      </c>
      <c r="H124" s="11"/>
      <c r="I124" s="8"/>
      <c r="J124" s="8"/>
      <c r="K124" s="39">
        <f t="shared" ref="K124:K131" si="6">G124</f>
        <v>3600</v>
      </c>
    </row>
    <row r="125" spans="1:11" x14ac:dyDescent="0.35">
      <c r="A125" s="11">
        <v>2023</v>
      </c>
      <c r="B125" s="42" t="s">
        <v>210</v>
      </c>
      <c r="C125" s="11" t="s">
        <v>9</v>
      </c>
      <c r="D125" s="11" t="s">
        <v>17</v>
      </c>
      <c r="E125" s="9">
        <v>45139</v>
      </c>
      <c r="F125" s="9">
        <v>45230</v>
      </c>
      <c r="G125" s="58">
        <v>3150</v>
      </c>
      <c r="H125" s="11"/>
      <c r="I125" s="8"/>
      <c r="J125" s="8"/>
      <c r="K125" s="39">
        <f t="shared" si="6"/>
        <v>3150</v>
      </c>
    </row>
    <row r="126" spans="1:11" x14ac:dyDescent="0.35">
      <c r="A126" s="11">
        <v>2023</v>
      </c>
      <c r="B126" s="42" t="s">
        <v>211</v>
      </c>
      <c r="C126" s="11" t="s">
        <v>9</v>
      </c>
      <c r="D126" s="11" t="s">
        <v>21</v>
      </c>
      <c r="E126" s="9">
        <v>45139</v>
      </c>
      <c r="F126" s="9">
        <v>45230</v>
      </c>
      <c r="G126" s="58">
        <v>4062</v>
      </c>
      <c r="H126" s="11"/>
      <c r="I126" s="8"/>
      <c r="J126" s="8"/>
      <c r="K126" s="39">
        <f t="shared" si="6"/>
        <v>4062</v>
      </c>
    </row>
    <row r="127" spans="1:11" x14ac:dyDescent="0.35">
      <c r="A127" s="11">
        <v>2023</v>
      </c>
      <c r="B127" s="42" t="s">
        <v>212</v>
      </c>
      <c r="C127" s="11" t="s">
        <v>9</v>
      </c>
      <c r="D127" s="11" t="s">
        <v>8</v>
      </c>
      <c r="E127" s="9">
        <v>45139</v>
      </c>
      <c r="F127" s="9">
        <v>45230</v>
      </c>
      <c r="G127" s="58">
        <v>4062</v>
      </c>
      <c r="H127" s="11"/>
      <c r="I127" s="8"/>
      <c r="J127" s="8"/>
      <c r="K127" s="39">
        <f t="shared" si="6"/>
        <v>4062</v>
      </c>
    </row>
    <row r="128" spans="1:11" x14ac:dyDescent="0.35">
      <c r="A128" s="11">
        <v>2023</v>
      </c>
      <c r="B128" s="42" t="s">
        <v>213</v>
      </c>
      <c r="C128" s="11" t="s">
        <v>15</v>
      </c>
      <c r="D128" s="11" t="s">
        <v>14</v>
      </c>
      <c r="E128" s="9">
        <v>45139</v>
      </c>
      <c r="F128" s="9">
        <v>45291</v>
      </c>
      <c r="G128" s="58">
        <v>6770</v>
      </c>
      <c r="H128" s="11"/>
      <c r="I128" s="8"/>
      <c r="J128" s="8"/>
      <c r="K128" s="39">
        <f t="shared" si="6"/>
        <v>6770</v>
      </c>
    </row>
    <row r="129" spans="1:11" x14ac:dyDescent="0.35">
      <c r="A129" s="11">
        <v>2023</v>
      </c>
      <c r="B129" s="42" t="s">
        <v>214</v>
      </c>
      <c r="C129" s="11" t="s">
        <v>9</v>
      </c>
      <c r="D129" s="11" t="s">
        <v>22</v>
      </c>
      <c r="E129" s="9">
        <v>45139</v>
      </c>
      <c r="F129" s="9">
        <v>45230</v>
      </c>
      <c r="G129" s="58">
        <v>3471</v>
      </c>
      <c r="H129" s="11"/>
      <c r="I129" s="8"/>
      <c r="J129" s="8"/>
      <c r="K129" s="39">
        <f t="shared" si="6"/>
        <v>3471</v>
      </c>
    </row>
    <row r="130" spans="1:11" x14ac:dyDescent="0.35">
      <c r="A130" s="11">
        <v>2023</v>
      </c>
      <c r="B130" s="42" t="s">
        <v>215</v>
      </c>
      <c r="C130" s="11" t="s">
        <v>9</v>
      </c>
      <c r="D130" s="11" t="s">
        <v>22</v>
      </c>
      <c r="E130" s="9">
        <v>45139</v>
      </c>
      <c r="F130" s="9">
        <v>45230</v>
      </c>
      <c r="G130" s="58">
        <v>3471</v>
      </c>
      <c r="H130" s="11"/>
      <c r="I130" s="8"/>
      <c r="J130" s="8"/>
      <c r="K130" s="39">
        <f t="shared" si="6"/>
        <v>3471</v>
      </c>
    </row>
    <row r="131" spans="1:11" x14ac:dyDescent="0.35">
      <c r="A131" s="11">
        <v>2023</v>
      </c>
      <c r="B131" s="42" t="s">
        <v>216</v>
      </c>
      <c r="C131" s="11" t="s">
        <v>137</v>
      </c>
      <c r="D131" s="11" t="s">
        <v>8</v>
      </c>
      <c r="E131" s="9">
        <v>45170</v>
      </c>
      <c r="F131" s="9">
        <v>45412</v>
      </c>
      <c r="G131" s="58">
        <v>10832</v>
      </c>
      <c r="H131" s="45"/>
      <c r="I131" s="8"/>
      <c r="J131" s="8"/>
      <c r="K131" s="39">
        <f t="shared" si="6"/>
        <v>10832</v>
      </c>
    </row>
    <row r="132" spans="1:11" x14ac:dyDescent="0.35">
      <c r="A132" s="11">
        <v>2023</v>
      </c>
      <c r="B132" s="11" t="s">
        <v>217</v>
      </c>
      <c r="C132" s="11" t="s">
        <v>9</v>
      </c>
      <c r="D132" s="11" t="s">
        <v>14</v>
      </c>
      <c r="E132" s="9">
        <v>45170</v>
      </c>
      <c r="F132" s="9">
        <v>45260</v>
      </c>
      <c r="G132" s="39">
        <v>4062</v>
      </c>
      <c r="H132" s="45" t="s">
        <v>218</v>
      </c>
      <c r="I132" s="11"/>
      <c r="J132" s="11"/>
      <c r="K132" s="39">
        <v>2708</v>
      </c>
    </row>
    <row r="133" spans="1:11" x14ac:dyDescent="0.35">
      <c r="A133" s="11">
        <v>2023</v>
      </c>
      <c r="B133" s="60" t="s">
        <v>219</v>
      </c>
      <c r="C133" s="11" t="s">
        <v>9</v>
      </c>
      <c r="D133" s="11" t="s">
        <v>13</v>
      </c>
      <c r="E133" s="9">
        <v>45170</v>
      </c>
      <c r="F133" s="9">
        <v>45260</v>
      </c>
      <c r="G133" s="39">
        <v>3019.62</v>
      </c>
      <c r="H133" s="11"/>
      <c r="I133" s="11"/>
      <c r="J133" s="11"/>
      <c r="K133" s="39">
        <f t="shared" ref="K133:K135" si="7">G133</f>
        <v>3019.62</v>
      </c>
    </row>
    <row r="134" spans="1:11" x14ac:dyDescent="0.35">
      <c r="A134" s="11">
        <v>2023</v>
      </c>
      <c r="B134" s="11" t="s">
        <v>220</v>
      </c>
      <c r="C134" s="11" t="s">
        <v>18</v>
      </c>
      <c r="D134" s="11" t="s">
        <v>21</v>
      </c>
      <c r="E134" s="67">
        <v>45200</v>
      </c>
      <c r="F134" s="9">
        <v>45443</v>
      </c>
      <c r="G134" s="59">
        <v>12186</v>
      </c>
      <c r="H134" s="11"/>
      <c r="I134" s="8"/>
      <c r="J134" s="8"/>
      <c r="K134" s="39">
        <f t="shared" si="7"/>
        <v>12186</v>
      </c>
    </row>
    <row r="135" spans="1:11" x14ac:dyDescent="0.35">
      <c r="A135" s="11">
        <v>2023</v>
      </c>
      <c r="B135" s="11" t="s">
        <v>221</v>
      </c>
      <c r="C135" s="11" t="s">
        <v>9</v>
      </c>
      <c r="D135" s="11" t="s">
        <v>26</v>
      </c>
      <c r="E135" s="9">
        <v>45200</v>
      </c>
      <c r="F135" s="9">
        <v>45291</v>
      </c>
      <c r="G135" s="39">
        <v>3300</v>
      </c>
      <c r="H135" s="11"/>
      <c r="I135" s="8"/>
      <c r="J135" s="8"/>
      <c r="K135" s="39">
        <f t="shared" si="7"/>
        <v>3300</v>
      </c>
    </row>
    <row r="136" spans="1:11" x14ac:dyDescent="0.35">
      <c r="A136" s="11">
        <v>2023</v>
      </c>
      <c r="B136" s="11" t="s">
        <v>222</v>
      </c>
      <c r="C136" s="11" t="s">
        <v>9</v>
      </c>
      <c r="D136" s="11" t="s">
        <v>23</v>
      </c>
      <c r="E136" s="9">
        <v>45200</v>
      </c>
      <c r="F136" s="9">
        <v>45291</v>
      </c>
      <c r="G136" s="39">
        <v>3019.62</v>
      </c>
      <c r="H136" s="11"/>
      <c r="I136" s="66"/>
      <c r="J136" s="8"/>
      <c r="K136" s="39">
        <f>G136</f>
        <v>3019.62</v>
      </c>
    </row>
    <row r="137" spans="1:11" x14ac:dyDescent="0.35">
      <c r="A137" s="11">
        <v>2023</v>
      </c>
      <c r="B137" s="11" t="s">
        <v>223</v>
      </c>
      <c r="C137" s="11" t="s">
        <v>11</v>
      </c>
      <c r="D137" s="11" t="s">
        <v>22</v>
      </c>
      <c r="E137" s="9">
        <v>45200</v>
      </c>
      <c r="F137" s="9">
        <v>45382</v>
      </c>
      <c r="G137" s="61">
        <v>8124</v>
      </c>
      <c r="H137" s="11"/>
      <c r="I137" s="11"/>
      <c r="J137" s="11"/>
      <c r="K137" s="39">
        <f>G137</f>
        <v>8124</v>
      </c>
    </row>
    <row r="138" spans="1:11" x14ac:dyDescent="0.35">
      <c r="A138" s="11">
        <v>2023</v>
      </c>
      <c r="B138" s="11" t="s">
        <v>224</v>
      </c>
      <c r="C138" s="11" t="s">
        <v>10</v>
      </c>
      <c r="D138" s="11" t="s">
        <v>26</v>
      </c>
      <c r="E138" s="9">
        <v>45200</v>
      </c>
      <c r="F138" s="9">
        <v>45322</v>
      </c>
      <c r="G138" s="61">
        <v>4026.16</v>
      </c>
      <c r="H138" s="11"/>
      <c r="I138" s="11"/>
      <c r="J138" s="11"/>
      <c r="K138" s="39">
        <f t="shared" ref="K138:K139" si="8">G138</f>
        <v>4026.16</v>
      </c>
    </row>
    <row r="139" spans="1:11" x14ac:dyDescent="0.35">
      <c r="A139" s="11">
        <v>2023</v>
      </c>
      <c r="B139" s="11" t="s">
        <v>225</v>
      </c>
      <c r="C139" s="11" t="s">
        <v>10</v>
      </c>
      <c r="D139" s="11" t="s">
        <v>8</v>
      </c>
      <c r="E139" s="9">
        <v>45200</v>
      </c>
      <c r="F139" s="9">
        <v>45322</v>
      </c>
      <c r="G139" s="61">
        <v>5416</v>
      </c>
      <c r="H139" s="11"/>
      <c r="I139" s="11"/>
      <c r="J139" s="11"/>
      <c r="K139" s="39">
        <f t="shared" si="8"/>
        <v>5416</v>
      </c>
    </row>
    <row r="140" spans="1:11" x14ac:dyDescent="0.35">
      <c r="A140" s="11">
        <v>2023</v>
      </c>
      <c r="B140" s="11" t="s">
        <v>226</v>
      </c>
      <c r="C140" s="11" t="s">
        <v>11</v>
      </c>
      <c r="D140" s="11" t="s">
        <v>21</v>
      </c>
      <c r="E140" s="9">
        <v>45231</v>
      </c>
      <c r="F140" s="9">
        <v>45412</v>
      </c>
      <c r="G140" s="61">
        <v>7200</v>
      </c>
      <c r="H140" s="11"/>
      <c r="I140" s="11"/>
      <c r="J140" s="11"/>
      <c r="K140" s="39">
        <f t="shared" ref="K140:K142" si="9">G140</f>
        <v>7200</v>
      </c>
    </row>
    <row r="141" spans="1:11" x14ac:dyDescent="0.35">
      <c r="A141" s="11">
        <v>2023</v>
      </c>
      <c r="B141" s="38" t="s">
        <v>227</v>
      </c>
      <c r="C141" s="38" t="s">
        <v>15</v>
      </c>
      <c r="D141" s="38" t="s">
        <v>14</v>
      </c>
      <c r="E141" s="9">
        <v>45231</v>
      </c>
      <c r="F141" s="43">
        <v>45382</v>
      </c>
      <c r="G141" s="44">
        <v>6770</v>
      </c>
      <c r="H141" s="38"/>
      <c r="I141" s="38"/>
      <c r="J141" s="38"/>
      <c r="K141" s="39">
        <f t="shared" si="9"/>
        <v>6770</v>
      </c>
    </row>
    <row r="142" spans="1:11" x14ac:dyDescent="0.35">
      <c r="A142" s="11">
        <v>2023</v>
      </c>
      <c r="B142" s="38" t="s">
        <v>228</v>
      </c>
      <c r="C142" s="38" t="s">
        <v>10</v>
      </c>
      <c r="D142" s="38" t="s">
        <v>20</v>
      </c>
      <c r="E142" s="9">
        <v>45231</v>
      </c>
      <c r="F142" s="43">
        <v>45351</v>
      </c>
      <c r="G142" s="62">
        <v>5416</v>
      </c>
      <c r="H142" s="38"/>
      <c r="I142" s="38"/>
      <c r="J142" s="38"/>
      <c r="K142" s="39">
        <f t="shared" si="9"/>
        <v>5416</v>
      </c>
    </row>
    <row r="143" spans="1:11" x14ac:dyDescent="0.35">
      <c r="A143" s="11">
        <v>2023</v>
      </c>
      <c r="B143" s="11" t="s">
        <v>229</v>
      </c>
      <c r="C143" s="11" t="s">
        <v>11</v>
      </c>
      <c r="D143" s="11" t="s">
        <v>23</v>
      </c>
      <c r="E143" s="9">
        <v>45231</v>
      </c>
      <c r="F143" s="9">
        <v>45412</v>
      </c>
      <c r="G143" s="58">
        <v>6039.24</v>
      </c>
      <c r="H143" s="46" t="s">
        <v>230</v>
      </c>
      <c r="I143" s="11"/>
      <c r="J143" s="11"/>
      <c r="K143" s="39">
        <v>3019.62</v>
      </c>
    </row>
    <row r="144" spans="1:11" x14ac:dyDescent="0.35">
      <c r="A144" s="11">
        <v>2023</v>
      </c>
      <c r="B144" s="11" t="s">
        <v>231</v>
      </c>
      <c r="C144" s="11" t="s">
        <v>12</v>
      </c>
      <c r="D144" s="11" t="s">
        <v>20</v>
      </c>
      <c r="E144" s="43">
        <v>45261</v>
      </c>
      <c r="F144" s="9">
        <v>45626</v>
      </c>
      <c r="G144" s="39">
        <v>17000</v>
      </c>
      <c r="H144" s="11"/>
      <c r="I144" s="11">
        <v>7</v>
      </c>
      <c r="J144" s="11"/>
      <c r="K144" s="39">
        <f t="shared" ref="K144:K154" si="10">G144</f>
        <v>17000</v>
      </c>
    </row>
    <row r="145" spans="1:11" x14ac:dyDescent="0.35">
      <c r="A145" s="11">
        <v>2023</v>
      </c>
      <c r="B145" s="11" t="s">
        <v>232</v>
      </c>
      <c r="C145" s="11" t="s">
        <v>12</v>
      </c>
      <c r="D145" s="11" t="s">
        <v>13</v>
      </c>
      <c r="E145" s="9">
        <v>45261</v>
      </c>
      <c r="F145" s="9">
        <v>45626</v>
      </c>
      <c r="G145" s="39">
        <v>18000</v>
      </c>
      <c r="H145" s="8"/>
      <c r="I145" s="8"/>
      <c r="J145" s="8"/>
      <c r="K145" s="39">
        <f t="shared" si="10"/>
        <v>18000</v>
      </c>
    </row>
    <row r="146" spans="1:11" x14ac:dyDescent="0.35">
      <c r="A146" s="11">
        <v>2023</v>
      </c>
      <c r="B146" s="11" t="s">
        <v>233</v>
      </c>
      <c r="C146" s="11" t="s">
        <v>9</v>
      </c>
      <c r="D146" s="11" t="s">
        <v>13</v>
      </c>
      <c r="E146" s="9">
        <v>45261</v>
      </c>
      <c r="F146" s="43">
        <v>45351</v>
      </c>
      <c r="G146" s="39">
        <v>4062</v>
      </c>
      <c r="H146" s="8"/>
      <c r="I146" s="8"/>
      <c r="J146" s="8"/>
      <c r="K146" s="39">
        <f t="shared" si="10"/>
        <v>4062</v>
      </c>
    </row>
    <row r="147" spans="1:11" x14ac:dyDescent="0.35">
      <c r="A147" s="11">
        <v>2023</v>
      </c>
      <c r="B147" s="42" t="s">
        <v>234</v>
      </c>
      <c r="C147" s="11" t="s">
        <v>12</v>
      </c>
      <c r="D147" s="11" t="s">
        <v>13</v>
      </c>
      <c r="E147" s="9">
        <v>45261</v>
      </c>
      <c r="F147" s="9">
        <v>45626</v>
      </c>
      <c r="G147" s="39">
        <v>13250</v>
      </c>
      <c r="H147" s="8"/>
      <c r="I147" s="8"/>
      <c r="J147" s="8"/>
      <c r="K147" s="39">
        <f t="shared" si="10"/>
        <v>13250</v>
      </c>
    </row>
    <row r="148" spans="1:11" x14ac:dyDescent="0.35">
      <c r="A148" s="11">
        <v>2023</v>
      </c>
      <c r="B148" s="60" t="s">
        <v>235</v>
      </c>
      <c r="C148" s="11" t="s">
        <v>9</v>
      </c>
      <c r="D148" s="11" t="s">
        <v>17</v>
      </c>
      <c r="E148" s="9">
        <v>45261</v>
      </c>
      <c r="F148" s="43">
        <v>45351</v>
      </c>
      <c r="G148" s="11" t="s">
        <v>236</v>
      </c>
      <c r="H148" s="8"/>
      <c r="I148" s="8"/>
      <c r="J148" s="8"/>
      <c r="K148" s="39" t="str">
        <f t="shared" si="10"/>
        <v>4.062.00</v>
      </c>
    </row>
    <row r="149" spans="1:11" x14ac:dyDescent="0.35">
      <c r="A149" s="11">
        <v>2023</v>
      </c>
      <c r="B149" s="11" t="s">
        <v>237</v>
      </c>
      <c r="C149" s="11" t="s">
        <v>9</v>
      </c>
      <c r="D149" s="11" t="s">
        <v>17</v>
      </c>
      <c r="E149" s="9">
        <v>45261</v>
      </c>
      <c r="F149" s="43">
        <v>45351</v>
      </c>
      <c r="G149" s="62">
        <v>4842</v>
      </c>
      <c r="H149" s="8"/>
      <c r="I149" s="8"/>
      <c r="J149" s="8"/>
      <c r="K149" s="39">
        <f t="shared" si="10"/>
        <v>4842</v>
      </c>
    </row>
    <row r="150" spans="1:11" x14ac:dyDescent="0.35">
      <c r="A150" s="11">
        <v>2023</v>
      </c>
      <c r="B150" s="34" t="s">
        <v>238</v>
      </c>
      <c r="C150" s="11" t="s">
        <v>9</v>
      </c>
      <c r="D150" s="11" t="s">
        <v>14</v>
      </c>
      <c r="E150" s="9">
        <v>45261</v>
      </c>
      <c r="F150" s="43">
        <v>45351</v>
      </c>
      <c r="G150" s="11" t="s">
        <v>236</v>
      </c>
      <c r="H150" s="8"/>
      <c r="I150" s="8"/>
      <c r="J150" s="8"/>
      <c r="K150" s="39" t="str">
        <f t="shared" si="10"/>
        <v>4.062.00</v>
      </c>
    </row>
    <row r="151" spans="1:11" x14ac:dyDescent="0.35">
      <c r="A151" s="11">
        <v>2023</v>
      </c>
      <c r="B151" s="11" t="s">
        <v>239</v>
      </c>
      <c r="C151" s="11" t="s">
        <v>10</v>
      </c>
      <c r="D151" s="11" t="s">
        <v>240</v>
      </c>
      <c r="E151" s="9">
        <v>45261</v>
      </c>
      <c r="F151" s="9">
        <v>45382</v>
      </c>
      <c r="G151" s="39">
        <v>4800</v>
      </c>
      <c r="H151" s="8"/>
      <c r="I151" s="8"/>
      <c r="J151" s="8"/>
      <c r="K151" s="39">
        <f t="shared" si="10"/>
        <v>4800</v>
      </c>
    </row>
    <row r="152" spans="1:11" x14ac:dyDescent="0.35">
      <c r="A152" s="11">
        <v>2023</v>
      </c>
      <c r="B152" s="55" t="s">
        <v>241</v>
      </c>
      <c r="C152" s="11" t="s">
        <v>10</v>
      </c>
      <c r="D152" s="11" t="s">
        <v>240</v>
      </c>
      <c r="E152" s="9">
        <v>45261</v>
      </c>
      <c r="F152" s="9">
        <v>45382</v>
      </c>
      <c r="G152" s="39">
        <v>4800</v>
      </c>
      <c r="H152" s="8"/>
      <c r="I152" s="8"/>
      <c r="J152" s="8"/>
      <c r="K152" s="39">
        <f t="shared" si="10"/>
        <v>4800</v>
      </c>
    </row>
    <row r="153" spans="1:11" x14ac:dyDescent="0.35">
      <c r="A153" s="11">
        <v>2023</v>
      </c>
      <c r="B153" s="11" t="s">
        <v>242</v>
      </c>
      <c r="C153" s="11" t="s">
        <v>12</v>
      </c>
      <c r="D153" s="11" t="s">
        <v>71</v>
      </c>
      <c r="E153" s="9">
        <v>45261</v>
      </c>
      <c r="F153" s="9">
        <v>45626</v>
      </c>
      <c r="G153" s="39">
        <v>16000</v>
      </c>
      <c r="H153" s="8"/>
      <c r="I153" s="8"/>
      <c r="J153" s="8"/>
      <c r="K153" s="39">
        <f t="shared" si="10"/>
        <v>16000</v>
      </c>
    </row>
    <row r="154" spans="1:11" x14ac:dyDescent="0.35">
      <c r="A154" s="11">
        <v>2023</v>
      </c>
      <c r="B154" s="11" t="s">
        <v>243</v>
      </c>
      <c r="C154" s="11" t="s">
        <v>15</v>
      </c>
      <c r="D154" s="11" t="s">
        <v>17</v>
      </c>
      <c r="E154" s="9">
        <v>45261</v>
      </c>
      <c r="F154" s="9">
        <v>45412</v>
      </c>
      <c r="G154" s="57">
        <v>6770</v>
      </c>
      <c r="H154" s="8"/>
      <c r="I154" s="8"/>
      <c r="J154" s="8"/>
      <c r="K154" s="39">
        <f t="shared" si="10"/>
        <v>6770</v>
      </c>
    </row>
    <row r="155" spans="1:11" x14ac:dyDescent="0.35">
      <c r="A155" s="11">
        <v>2023</v>
      </c>
      <c r="B155" s="55" t="s">
        <v>244</v>
      </c>
      <c r="C155" s="11" t="s">
        <v>10</v>
      </c>
      <c r="D155" s="11" t="s">
        <v>8</v>
      </c>
      <c r="E155" s="9">
        <v>45261</v>
      </c>
      <c r="F155" s="9">
        <v>45382</v>
      </c>
      <c r="G155" s="58">
        <v>5416</v>
      </c>
      <c r="H155" s="8" t="s">
        <v>245</v>
      </c>
      <c r="I155" s="8"/>
      <c r="J155" s="8"/>
      <c r="K155" s="39">
        <v>2031</v>
      </c>
    </row>
    <row r="156" spans="1:11" x14ac:dyDescent="0.35">
      <c r="A156" s="11">
        <v>2023</v>
      </c>
      <c r="B156" s="11" t="s">
        <v>246</v>
      </c>
      <c r="C156" s="11" t="s">
        <v>12</v>
      </c>
      <c r="D156" s="11" t="s">
        <v>8</v>
      </c>
      <c r="E156" s="9">
        <v>45261</v>
      </c>
      <c r="F156" s="9">
        <v>45626</v>
      </c>
      <c r="G156" s="62">
        <v>16248</v>
      </c>
      <c r="H156" s="8"/>
      <c r="I156" s="8"/>
      <c r="J156" s="8"/>
      <c r="K156" s="39">
        <f t="shared" ref="K156:K157" si="11">G156</f>
        <v>16248</v>
      </c>
    </row>
    <row r="157" spans="1:11" x14ac:dyDescent="0.35">
      <c r="A157" s="11">
        <v>2023</v>
      </c>
      <c r="B157" s="11" t="s">
        <v>247</v>
      </c>
      <c r="C157" s="11" t="s">
        <v>12</v>
      </c>
      <c r="D157" s="11" t="s">
        <v>8</v>
      </c>
      <c r="E157" s="9">
        <v>45261</v>
      </c>
      <c r="F157" s="9">
        <v>45626</v>
      </c>
      <c r="G157" s="62">
        <v>16248</v>
      </c>
      <c r="H157" s="8"/>
      <c r="I157" s="8"/>
      <c r="J157" s="8"/>
      <c r="K157" s="39">
        <f t="shared" si="11"/>
        <v>16248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BORSE ATTIVE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Cristina Tubino</cp:lastModifiedBy>
  <cp:lastPrinted>2023-02-02T07:07:37Z</cp:lastPrinted>
  <dcterms:created xsi:type="dcterms:W3CDTF">2019-10-17T07:26:10Z</dcterms:created>
  <dcterms:modified xsi:type="dcterms:W3CDTF">2024-01-25T12:30:45Z</dcterms:modified>
</cp:coreProperties>
</file>