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atrimo\patrimo7\15_TRASPARENZA\2022\"/>
    </mc:Choice>
  </mc:AlternateContent>
  <xr:revisionPtr revIDLastSave="0" documentId="13_ncr:1_{8E796A58-2760-458F-82DC-725B765AC390}" xr6:coauthVersionLast="47" xr6:coauthVersionMax="47" xr10:uidLastSave="{00000000-0000-0000-0000-000000000000}"/>
  <bookViews>
    <workbookView xWindow="-108" yWindow="-108" windowWidth="23256" windowHeight="12576" tabRatio="601" xr2:uid="{00000000-000D-0000-FFFF-FFFF00000000}"/>
  </bookViews>
  <sheets>
    <sheet name="2022" sheetId="6" r:id="rId1"/>
  </sheets>
  <definedNames>
    <definedName name="_xlnm.Print_Area" localSheetId="0">'2022'!$A$1:$C$14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6" l="1"/>
  <c r="G10" i="6"/>
  <c r="G9" i="6"/>
  <c r="G8" i="6"/>
  <c r="C7" i="6"/>
  <c r="G7" i="6"/>
  <c r="G11" i="6"/>
  <c r="G3" i="6"/>
  <c r="F12" i="6"/>
  <c r="F11" i="6"/>
  <c r="C11" i="6"/>
  <c r="F10" i="6"/>
  <c r="C9" i="6"/>
  <c r="F9" i="6"/>
  <c r="F8" i="6"/>
  <c r="F7" i="6"/>
  <c r="F3" i="6"/>
  <c r="C3" i="6"/>
  <c r="C6" i="6"/>
  <c r="C8" i="6"/>
  <c r="E8" i="6"/>
  <c r="D8" i="6"/>
  <c r="E9" i="6"/>
  <c r="E7" i="6"/>
  <c r="E10" i="6"/>
  <c r="E12" i="6"/>
  <c r="C12" i="6"/>
  <c r="E3" i="6"/>
  <c r="D13" i="6" l="1"/>
  <c r="C13" i="6"/>
  <c r="D12" i="6"/>
  <c r="D10" i="6"/>
  <c r="C10" i="6"/>
  <c r="D9" i="6"/>
  <c r="D7" i="6"/>
  <c r="C5" i="6"/>
  <c r="C4" i="6"/>
  <c r="D3" i="6"/>
  <c r="H4" i="6" l="1"/>
  <c r="H5" i="6"/>
  <c r="H6" i="6"/>
  <c r="H13" i="6"/>
  <c r="H14" i="6"/>
  <c r="H11" i="6" l="1"/>
  <c r="H12" i="6" l="1"/>
  <c r="H10" i="6"/>
  <c r="H9" i="6"/>
  <c r="H8" i="6"/>
  <c r="H7" i="6"/>
  <c r="H3" i="6"/>
</calcChain>
</file>

<file path=xl/sharedStrings.xml><?xml version="1.0" encoding="utf-8"?>
<sst xmlns="http://schemas.openxmlformats.org/spreadsheetml/2006/main" count="38" uniqueCount="35">
  <si>
    <t>Via S. Croce, 40R - 42R</t>
  </si>
  <si>
    <t>Vico Superiore S.Sabina, 22R-24R</t>
  </si>
  <si>
    <t>ATTIVITA'</t>
  </si>
  <si>
    <t>Abitativo</t>
  </si>
  <si>
    <t>Via Cecchi, 1/3</t>
  </si>
  <si>
    <t>Via F. Cavallotti, 17 R</t>
  </si>
  <si>
    <t>Piazza Manzoni, 6/8</t>
  </si>
  <si>
    <t>Non abitativo - Agenzia immobiliare</t>
  </si>
  <si>
    <t>Non abitativo - Gioielleria</t>
  </si>
  <si>
    <t>Non abitativo - Studio commercialisti</t>
  </si>
  <si>
    <t>Insegna Via Balbi, 4</t>
  </si>
  <si>
    <t>P.zza Nunziata, 7R</t>
  </si>
  <si>
    <t xml:space="preserve">Via Malta, 4/10 </t>
  </si>
  <si>
    <t>Via F. Cavallotti, 17 AR</t>
  </si>
  <si>
    <t>Non abitativo - Insegna pubblicitaria</t>
  </si>
  <si>
    <t>Non abitativo - Tabaccheria</t>
  </si>
  <si>
    <t>Non abitativo - Ecopunto AMIU</t>
  </si>
  <si>
    <t>Non abitativo - Oleodotto interrato</t>
  </si>
  <si>
    <t>Via Magliotto, 2 - SAVONA (ex caserma Bligny)</t>
  </si>
  <si>
    <t>IMMOBILE
(in Genova, se non diversamente indicato)</t>
  </si>
  <si>
    <t>Non abitativo - Antenna per telefonia mobile</t>
  </si>
  <si>
    <t>Via Dodecaneso, 33</t>
  </si>
  <si>
    <t>Via Napoli, 10/10</t>
  </si>
  <si>
    <t>Non abitativo - Deposito carrozzella per disabili</t>
  </si>
  <si>
    <t xml:space="preserve">Abitativo </t>
  </si>
  <si>
    <t>NOTE</t>
  </si>
  <si>
    <t xml:space="preserve">pagamento annuale </t>
  </si>
  <si>
    <t>pagamento semestrale</t>
  </si>
  <si>
    <t>LOCAZIONI ATTIVE - ANNO 2022</t>
  </si>
  <si>
    <t>CANONE PERCEPITO 01.01.2022 - 31.03.2022</t>
  </si>
  <si>
    <t>CANONE ANNUALE 2022
PREVISTO</t>
  </si>
  <si>
    <t>CANONE PERCEPITO 01.04.2022 - 30.06.2022</t>
  </si>
  <si>
    <t>CANONE PERCEPITO 01.07.2022 - 30.09.2022</t>
  </si>
  <si>
    <t>CANONE PERCEPITO 01.10.2022 - 31.12.2022</t>
  </si>
  <si>
    <t>CANONE PERCEPITO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</si>
</sst>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10" x14ac:knownFonts="1">
    <font>
      <sz val="12"/>
      <name val="Times New Roman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2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b/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6" fillId="0" borderId="0" xfId="0" applyFont="1" applyFill="1" applyAlignment="1">
      <alignment vertical="center"/>
    </xf>
    <xf numFmtId="0" fontId="5" fillId="0" borderId="0" xfId="0" applyFont="1" applyFill="1"/>
    <xf numFmtId="0" fontId="2" fillId="0" borderId="0" xfId="0" applyFont="1" applyFill="1" applyAlignment="1"/>
    <xf numFmtId="0" fontId="3" fillId="0" borderId="0" xfId="0" applyFont="1" applyFill="1"/>
    <xf numFmtId="0" fontId="1" fillId="0" borderId="0" xfId="0" applyFont="1" applyFill="1"/>
    <xf numFmtId="0" fontId="4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/>
    <xf numFmtId="0" fontId="4" fillId="0" borderId="0" xfId="0" applyFont="1" applyFill="1" applyAlignment="1">
      <alignment vertical="center"/>
    </xf>
    <xf numFmtId="0" fontId="5" fillId="2" borderId="0" xfId="0" applyFont="1" applyFill="1"/>
    <xf numFmtId="0" fontId="5" fillId="0" borderId="0" xfId="0" applyFont="1" applyFill="1" applyBorder="1"/>
    <xf numFmtId="0" fontId="8" fillId="0" borderId="0" xfId="0" applyFont="1" applyFill="1" applyAlignment="1">
      <alignment vertical="center"/>
    </xf>
    <xf numFmtId="164" fontId="7" fillId="0" borderId="2" xfId="0" applyNumberFormat="1" applyFont="1" applyBorder="1" applyAlignment="1">
      <alignment horizontal="left" vertical="center"/>
    </xf>
    <xf numFmtId="164" fontId="7" fillId="0" borderId="2" xfId="0" applyNumberFormat="1" applyFont="1" applyFill="1" applyBorder="1" applyAlignment="1">
      <alignment horizontal="left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7" fillId="0" borderId="3" xfId="0" applyNumberFormat="1" applyFont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164" fontId="7" fillId="0" borderId="5" xfId="0" applyNumberFormat="1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164" fontId="7" fillId="3" borderId="5" xfId="0" applyNumberFormat="1" applyFont="1" applyFill="1" applyBorder="1" applyAlignment="1">
      <alignment horizontal="left" vertical="center"/>
    </xf>
    <xf numFmtId="164" fontId="7" fillId="3" borderId="5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/>
    </xf>
    <xf numFmtId="164" fontId="7" fillId="3" borderId="7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left" vertical="center"/>
    </xf>
    <xf numFmtId="164" fontId="7" fillId="0" borderId="19" xfId="0" applyNumberFormat="1" applyFont="1" applyBorder="1" applyAlignment="1">
      <alignment horizontal="left" vertical="center"/>
    </xf>
    <xf numFmtId="164" fontId="7" fillId="0" borderId="19" xfId="0" applyNumberFormat="1" applyFont="1" applyFill="1" applyBorder="1" applyAlignment="1">
      <alignment horizontal="left" vertical="center"/>
    </xf>
    <xf numFmtId="164" fontId="7" fillId="3" borderId="19" xfId="0" applyNumberFormat="1" applyFont="1" applyFill="1" applyBorder="1" applyAlignment="1">
      <alignment horizontal="center" vertical="center"/>
    </xf>
    <xf numFmtId="164" fontId="7" fillId="3" borderId="20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left" vertical="center"/>
    </xf>
    <xf numFmtId="0" fontId="5" fillId="3" borderId="0" xfId="0" applyFont="1" applyFill="1"/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Alignment="1"/>
    <xf numFmtId="0" fontId="2" fillId="3" borderId="0" xfId="0" applyFont="1" applyFill="1"/>
    <xf numFmtId="164" fontId="7" fillId="0" borderId="20" xfId="0" applyNumberFormat="1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X46"/>
  <sheetViews>
    <sheetView tabSelected="1" zoomScale="60" zoomScaleNormal="60" workbookViewId="0">
      <selection activeCell="H11" sqref="H11"/>
    </sheetView>
  </sheetViews>
  <sheetFormatPr defaultColWidth="9" defaultRowHeight="27.75" customHeight="1" x14ac:dyDescent="0.25"/>
  <cols>
    <col min="1" max="1" width="61.125" style="1" bestFit="1" customWidth="1"/>
    <col min="2" max="2" width="72.5" style="1" hidden="1" customWidth="1"/>
    <col min="3" max="3" width="38.125" style="9" bestFit="1" customWidth="1"/>
    <col min="4" max="8" width="33.5" style="1" customWidth="1"/>
    <col min="9" max="9" width="30.5" style="22" customWidth="1"/>
    <col min="10" max="16384" width="9" style="1"/>
  </cols>
  <sheetData>
    <row r="1" spans="1:180" s="13" customFormat="1" ht="74.25" customHeight="1" thickBot="1" x14ac:dyDescent="0.3">
      <c r="A1" s="61" t="s">
        <v>28</v>
      </c>
      <c r="B1" s="62"/>
      <c r="C1" s="62"/>
      <c r="D1" s="62"/>
      <c r="E1" s="62"/>
      <c r="F1" s="62"/>
      <c r="G1" s="62"/>
      <c r="H1" s="62"/>
      <c r="I1" s="63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</row>
    <row r="2" spans="1:180" s="3" customFormat="1" ht="74.25" customHeight="1" thickBot="1" x14ac:dyDescent="0.3">
      <c r="A2" s="39" t="s">
        <v>19</v>
      </c>
      <c r="B2" s="40" t="s">
        <v>2</v>
      </c>
      <c r="C2" s="41" t="s">
        <v>30</v>
      </c>
      <c r="D2" s="42" t="s">
        <v>29</v>
      </c>
      <c r="E2" s="42" t="s">
        <v>31</v>
      </c>
      <c r="F2" s="42" t="s">
        <v>32</v>
      </c>
      <c r="G2" s="42" t="s">
        <v>33</v>
      </c>
      <c r="H2" s="46" t="s">
        <v>34</v>
      </c>
      <c r="I2" s="43" t="s">
        <v>25</v>
      </c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</row>
    <row r="3" spans="1:180" s="8" customFormat="1" ht="41.25" customHeight="1" x14ac:dyDescent="0.25">
      <c r="A3" s="36" t="s">
        <v>0</v>
      </c>
      <c r="B3" s="37" t="s">
        <v>23</v>
      </c>
      <c r="C3" s="17">
        <f>51.8*7+54.83*5</f>
        <v>636.75</v>
      </c>
      <c r="D3" s="17">
        <f>51.8*3</f>
        <v>155.39999999999998</v>
      </c>
      <c r="E3" s="17">
        <f>51.8*3</f>
        <v>155.39999999999998</v>
      </c>
      <c r="F3" s="17">
        <f>(51.8*1)+(54.83*2)</f>
        <v>161.45999999999998</v>
      </c>
      <c r="G3" s="47">
        <f>54.83*3</f>
        <v>164.49</v>
      </c>
      <c r="H3" s="47">
        <f>SUM(D3:G3)</f>
        <v>636.75</v>
      </c>
      <c r="I3" s="38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</row>
    <row r="4" spans="1:180" s="5" customFormat="1" ht="41.25" customHeight="1" x14ac:dyDescent="0.2">
      <c r="A4" s="26" t="s">
        <v>10</v>
      </c>
      <c r="B4" s="24" t="s">
        <v>14</v>
      </c>
      <c r="C4" s="14">
        <f>378.23</f>
        <v>378.23</v>
      </c>
      <c r="D4" s="52">
        <v>0</v>
      </c>
      <c r="E4" s="52">
        <v>378.23</v>
      </c>
      <c r="F4" s="52">
        <v>0</v>
      </c>
      <c r="G4" s="48">
        <v>0</v>
      </c>
      <c r="H4" s="47">
        <f t="shared" ref="H4:H14" si="0">SUM(D4:G4)</f>
        <v>378.23</v>
      </c>
      <c r="I4" s="45" t="s">
        <v>26</v>
      </c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</row>
    <row r="5" spans="1:180" ht="41.25" customHeight="1" x14ac:dyDescent="0.2">
      <c r="A5" s="27" t="s">
        <v>11</v>
      </c>
      <c r="B5" s="25" t="s">
        <v>15</v>
      </c>
      <c r="C5" s="15">
        <f>3811.36*4</f>
        <v>15245.44</v>
      </c>
      <c r="D5" s="15">
        <v>3811.36</v>
      </c>
      <c r="E5" s="15">
        <v>3811.36</v>
      </c>
      <c r="F5" s="15">
        <v>3811.36</v>
      </c>
      <c r="G5" s="49">
        <v>3811.36</v>
      </c>
      <c r="H5" s="47">
        <f t="shared" si="0"/>
        <v>15245.44</v>
      </c>
      <c r="I5" s="2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</row>
    <row r="6" spans="1:180" ht="41.25" customHeight="1" x14ac:dyDescent="0.2">
      <c r="A6" s="27" t="s">
        <v>1</v>
      </c>
      <c r="B6" s="25" t="s">
        <v>16</v>
      </c>
      <c r="C6" s="15">
        <f>836.03+878.67</f>
        <v>1714.6999999999998</v>
      </c>
      <c r="D6" s="15">
        <v>836.03</v>
      </c>
      <c r="E6" s="15">
        <v>0</v>
      </c>
      <c r="F6" s="15">
        <v>878.67</v>
      </c>
      <c r="G6" s="49"/>
      <c r="H6" s="47">
        <f t="shared" si="0"/>
        <v>1714.6999999999998</v>
      </c>
      <c r="I6" s="44" t="s">
        <v>27</v>
      </c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</row>
    <row r="7" spans="1:180" s="4" customFormat="1" ht="41.25" customHeight="1" x14ac:dyDescent="0.25">
      <c r="A7" s="29" t="s">
        <v>4</v>
      </c>
      <c r="B7" s="25" t="s">
        <v>3</v>
      </c>
      <c r="C7" s="16">
        <f>822.38*10+893.3*2</f>
        <v>10010.4</v>
      </c>
      <c r="D7" s="16">
        <f>822.38*3</f>
        <v>2467.14</v>
      </c>
      <c r="E7" s="16">
        <f>822.38*3</f>
        <v>2467.14</v>
      </c>
      <c r="F7" s="16">
        <f>822.38*3</f>
        <v>2467.14</v>
      </c>
      <c r="G7" s="50">
        <f>822.38+(893.3*2)</f>
        <v>2608.98</v>
      </c>
      <c r="H7" s="47">
        <f t="shared" si="0"/>
        <v>10010.4</v>
      </c>
      <c r="I7" s="30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</row>
    <row r="8" spans="1:180" s="11" customFormat="1" ht="41.25" customHeight="1" x14ac:dyDescent="0.25">
      <c r="A8" s="29" t="s">
        <v>13</v>
      </c>
      <c r="B8" s="25" t="s">
        <v>7</v>
      </c>
      <c r="C8" s="16">
        <f>1283.64*4+1357.99*8</f>
        <v>15998.48</v>
      </c>
      <c r="D8" s="16">
        <f>1283.54*3</f>
        <v>3850.62</v>
      </c>
      <c r="E8" s="16">
        <f>(1283.54)+(1357.99*2)</f>
        <v>3999.52</v>
      </c>
      <c r="F8" s="16">
        <f>1357.99*3</f>
        <v>4073.9700000000003</v>
      </c>
      <c r="G8" s="16">
        <f>1357.99*3</f>
        <v>4073.9700000000003</v>
      </c>
      <c r="H8" s="47">
        <f t="shared" si="0"/>
        <v>15998.080000000002</v>
      </c>
      <c r="I8" s="30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</row>
    <row r="9" spans="1:180" s="11" customFormat="1" ht="41.25" customHeight="1" x14ac:dyDescent="0.25">
      <c r="A9" s="29" t="s">
        <v>5</v>
      </c>
      <c r="B9" s="25" t="s">
        <v>8</v>
      </c>
      <c r="C9" s="16">
        <f>362.22*7+383.41*5</f>
        <v>4452.59</v>
      </c>
      <c r="D9" s="16">
        <f>362.22*3</f>
        <v>1086.6600000000001</v>
      </c>
      <c r="E9" s="16">
        <f>362.22*3</f>
        <v>1086.6600000000001</v>
      </c>
      <c r="F9" s="16">
        <f>(362.22)+(383.41*2)</f>
        <v>1129.04</v>
      </c>
      <c r="G9" s="50">
        <f>383.41</f>
        <v>383.41</v>
      </c>
      <c r="H9" s="47">
        <f t="shared" si="0"/>
        <v>3685.77</v>
      </c>
      <c r="I9" s="3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</row>
    <row r="10" spans="1:180" s="4" customFormat="1" ht="41.25" customHeight="1" x14ac:dyDescent="0.25">
      <c r="A10" s="29" t="s">
        <v>22</v>
      </c>
      <c r="B10" s="24" t="s">
        <v>24</v>
      </c>
      <c r="C10" s="16">
        <f>(569.49*2)+(601.39*10)</f>
        <v>7152.8799999999992</v>
      </c>
      <c r="D10" s="16">
        <f>(569.49*2)+(601.39*1)</f>
        <v>1740.37</v>
      </c>
      <c r="E10" s="16">
        <f>601.39*3</f>
        <v>1804.17</v>
      </c>
      <c r="F10" s="16">
        <f>601.39*3</f>
        <v>1804.17</v>
      </c>
      <c r="G10" s="16">
        <f>601.39*3</f>
        <v>1804.17</v>
      </c>
      <c r="H10" s="47">
        <f t="shared" si="0"/>
        <v>7152.88</v>
      </c>
      <c r="I10" s="30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</row>
    <row r="11" spans="1:180" s="4" customFormat="1" ht="41.25" customHeight="1" x14ac:dyDescent="0.25">
      <c r="A11" s="29" t="s">
        <v>12</v>
      </c>
      <c r="B11" s="25" t="s">
        <v>9</v>
      </c>
      <c r="C11" s="16">
        <f>((7621.07*2)+(8066.9*2))</f>
        <v>31375.94</v>
      </c>
      <c r="D11" s="16">
        <v>7621.07</v>
      </c>
      <c r="E11" s="16">
        <v>7621.07</v>
      </c>
      <c r="F11" s="16">
        <f>8066.9</f>
        <v>8066.9</v>
      </c>
      <c r="G11" s="50">
        <f>8066.9</f>
        <v>8066.9</v>
      </c>
      <c r="H11" s="47">
        <f t="shared" si="0"/>
        <v>31375.940000000002</v>
      </c>
      <c r="I11" s="30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</row>
    <row r="12" spans="1:180" s="4" customFormat="1" ht="41.25" customHeight="1" x14ac:dyDescent="0.25">
      <c r="A12" s="29" t="s">
        <v>6</v>
      </c>
      <c r="B12" s="25" t="s">
        <v>3</v>
      </c>
      <c r="C12" s="16">
        <f>536.24*5+572.71*7</f>
        <v>6690.17</v>
      </c>
      <c r="D12" s="16">
        <f>536.24*3</f>
        <v>1608.72</v>
      </c>
      <c r="E12" s="16">
        <f>(536.24)+(572.71*1)</f>
        <v>1108.95</v>
      </c>
      <c r="F12" s="16">
        <f>536.24+(572.71*3)</f>
        <v>2254.37</v>
      </c>
      <c r="G12" s="16">
        <f>572.71*3</f>
        <v>1718.13</v>
      </c>
      <c r="H12" s="47">
        <f t="shared" si="0"/>
        <v>6690.17</v>
      </c>
      <c r="I12" s="31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</row>
    <row r="13" spans="1:180" s="4" customFormat="1" ht="20.25" x14ac:dyDescent="0.25">
      <c r="A13" s="32" t="s">
        <v>21</v>
      </c>
      <c r="B13" s="25" t="s">
        <v>20</v>
      </c>
      <c r="C13" s="16">
        <f>19015.89/6*2 + 19814.56/6*10</f>
        <v>39362.896666666667</v>
      </c>
      <c r="D13" s="16">
        <f>(19015.89/6*2)+19814.56</f>
        <v>26153.190000000002</v>
      </c>
      <c r="E13" s="16">
        <v>0</v>
      </c>
      <c r="F13" s="16">
        <v>0</v>
      </c>
      <c r="G13" s="16"/>
      <c r="H13" s="47">
        <f t="shared" si="0"/>
        <v>26153.190000000002</v>
      </c>
      <c r="I13" s="31" t="s">
        <v>27</v>
      </c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</row>
    <row r="14" spans="1:180" s="4" customFormat="1" ht="41.25" customHeight="1" thickBot="1" x14ac:dyDescent="0.3">
      <c r="A14" s="33" t="s">
        <v>18</v>
      </c>
      <c r="B14" s="34" t="s">
        <v>17</v>
      </c>
      <c r="C14" s="35">
        <v>1312.02</v>
      </c>
      <c r="D14" s="35">
        <v>0</v>
      </c>
      <c r="E14" s="35">
        <v>1312.02</v>
      </c>
      <c r="F14" s="35">
        <v>0</v>
      </c>
      <c r="G14" s="51"/>
      <c r="H14" s="59">
        <f t="shared" si="0"/>
        <v>1312.02</v>
      </c>
      <c r="I14" s="60" t="s">
        <v>26</v>
      </c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</row>
    <row r="15" spans="1:180" s="11" customFormat="1" ht="39.950000000000003" customHeight="1" x14ac:dyDescent="0.25">
      <c r="A15" s="4"/>
      <c r="B15" s="4"/>
      <c r="C15" s="4"/>
      <c r="D15" s="4"/>
      <c r="E15" s="4"/>
      <c r="F15" s="4"/>
      <c r="G15" s="4"/>
      <c r="H15" s="4"/>
      <c r="I15" s="18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</row>
    <row r="16" spans="1:180" s="11" customFormat="1" ht="39.950000000000003" customHeight="1" x14ac:dyDescent="0.25">
      <c r="A16" s="4"/>
      <c r="B16" s="4"/>
      <c r="C16" s="4"/>
      <c r="D16" s="4"/>
      <c r="E16" s="4"/>
      <c r="F16" s="4"/>
      <c r="G16" s="4"/>
      <c r="H16" s="4"/>
      <c r="I16" s="1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</row>
    <row r="17" spans="1:180" s="11" customFormat="1" ht="39.950000000000003" customHeight="1" x14ac:dyDescent="0.25">
      <c r="A17" s="4"/>
      <c r="B17" s="4"/>
      <c r="C17" s="4"/>
      <c r="D17" s="4"/>
      <c r="E17" s="4"/>
      <c r="F17" s="4"/>
      <c r="G17" s="4"/>
      <c r="H17" s="4"/>
      <c r="I17" s="18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</row>
    <row r="18" spans="1:180" s="4" customFormat="1" ht="39.950000000000003" customHeight="1" x14ac:dyDescent="0.25">
      <c r="I18" s="18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</row>
    <row r="19" spans="1:180" s="11" customFormat="1" ht="39.950000000000003" customHeight="1" x14ac:dyDescent="0.25">
      <c r="A19" s="4"/>
      <c r="B19" s="4"/>
      <c r="C19" s="4"/>
      <c r="D19" s="4"/>
      <c r="E19" s="4"/>
      <c r="F19" s="4"/>
      <c r="G19" s="4"/>
      <c r="H19" s="4"/>
      <c r="I19" s="1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</row>
    <row r="20" spans="1:180" s="4" customFormat="1" ht="39.950000000000003" customHeight="1" x14ac:dyDescent="0.25">
      <c r="I20" s="18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</row>
    <row r="21" spans="1:180" s="4" customFormat="1" ht="39.950000000000003" customHeight="1" x14ac:dyDescent="0.25">
      <c r="I21" s="18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</row>
    <row r="22" spans="1:180" s="12" customFormat="1" ht="39.950000000000003" customHeight="1" x14ac:dyDescent="0.25">
      <c r="E22" s="4"/>
      <c r="F22" s="4"/>
      <c r="I22" s="19"/>
    </row>
    <row r="23" spans="1:180" s="12" customFormat="1" ht="39.950000000000003" customHeight="1" x14ac:dyDescent="0.25">
      <c r="I23" s="19"/>
    </row>
    <row r="24" spans="1:180" s="12" customFormat="1" ht="39.950000000000003" customHeight="1" x14ac:dyDescent="0.25">
      <c r="I24" s="19"/>
    </row>
    <row r="25" spans="1:180" s="12" customFormat="1" ht="39.950000000000003" customHeight="1" x14ac:dyDescent="0.25">
      <c r="I25" s="19"/>
    </row>
    <row r="26" spans="1:180" s="12" customFormat="1" ht="39.950000000000003" customHeight="1" x14ac:dyDescent="0.25">
      <c r="I26" s="19"/>
    </row>
    <row r="27" spans="1:180" s="12" customFormat="1" ht="39.950000000000003" customHeight="1" x14ac:dyDescent="0.25">
      <c r="I27" s="19"/>
    </row>
    <row r="28" spans="1:180" s="12" customFormat="1" ht="39.950000000000003" customHeight="1" x14ac:dyDescent="0.25">
      <c r="I28" s="19"/>
    </row>
    <row r="29" spans="1:180" s="12" customFormat="1" ht="39.950000000000003" customHeight="1" x14ac:dyDescent="0.25">
      <c r="I29" s="19"/>
    </row>
    <row r="30" spans="1:180" s="12" customFormat="1" ht="39.950000000000003" customHeight="1" x14ac:dyDescent="0.25">
      <c r="I30" s="19"/>
    </row>
    <row r="31" spans="1:180" s="12" customFormat="1" ht="39.950000000000003" customHeight="1" x14ac:dyDescent="0.25">
      <c r="I31" s="19"/>
    </row>
    <row r="32" spans="1:180" s="12" customFormat="1" ht="39.950000000000003" customHeight="1" x14ac:dyDescent="0.25">
      <c r="I32" s="19"/>
    </row>
    <row r="33" spans="1:9" s="6" customFormat="1" ht="30.2" customHeight="1" x14ac:dyDescent="0.25">
      <c r="E33" s="12"/>
      <c r="F33" s="12"/>
      <c r="I33" s="20"/>
    </row>
    <row r="34" spans="1:9" s="10" customFormat="1" ht="27.75" hidden="1" customHeight="1" thickBot="1" x14ac:dyDescent="0.3">
      <c r="E34" s="6"/>
      <c r="F34" s="6"/>
      <c r="I34" s="21"/>
    </row>
    <row r="35" spans="1:9" ht="27.75" customHeight="1" x14ac:dyDescent="0.2">
      <c r="C35" s="1"/>
      <c r="E35" s="10"/>
      <c r="F35" s="10"/>
    </row>
    <row r="36" spans="1:9" ht="27.75" hidden="1" customHeight="1" x14ac:dyDescent="0.2">
      <c r="C36" s="1"/>
    </row>
    <row r="37" spans="1:9" ht="61.5" hidden="1" customHeight="1" x14ac:dyDescent="0.2">
      <c r="C37" s="1"/>
    </row>
    <row r="38" spans="1:9" s="4" customFormat="1" ht="27.75" hidden="1" customHeight="1" x14ac:dyDescent="0.25">
      <c r="E38" s="1"/>
      <c r="F38" s="1"/>
      <c r="I38" s="18"/>
    </row>
    <row r="39" spans="1:9" s="4" customFormat="1" ht="27.75" hidden="1" customHeight="1" x14ac:dyDescent="0.25">
      <c r="I39" s="18"/>
    </row>
    <row r="40" spans="1:9" s="7" customFormat="1" ht="27.75" hidden="1" customHeight="1" x14ac:dyDescent="0.3">
      <c r="E40" s="4"/>
      <c r="F40" s="4"/>
      <c r="I40" s="23"/>
    </row>
    <row r="41" spans="1:9" ht="27.75" customHeight="1" x14ac:dyDescent="0.3">
      <c r="C41" s="1"/>
      <c r="E41" s="7"/>
      <c r="F41" s="7"/>
    </row>
    <row r="42" spans="1:9" ht="27.75" customHeight="1" x14ac:dyDescent="0.2">
      <c r="C42" s="1"/>
    </row>
    <row r="43" spans="1:9" ht="27.75" customHeight="1" x14ac:dyDescent="0.2">
      <c r="C43" s="1"/>
    </row>
    <row r="44" spans="1:9" ht="27.75" customHeight="1" x14ac:dyDescent="0.2">
      <c r="C44" s="1"/>
    </row>
    <row r="45" spans="1:9" ht="27.75" customHeight="1" x14ac:dyDescent="0.2">
      <c r="C45" s="1"/>
    </row>
    <row r="46" spans="1:9" ht="27.75" customHeight="1" x14ac:dyDescent="0.25">
      <c r="A46" s="2"/>
      <c r="B46" s="2"/>
    </row>
  </sheetData>
  <mergeCells count="1">
    <mergeCell ref="A1:I1"/>
  </mergeCells>
  <printOptions horizontalCentered="1" gridLines="1"/>
  <pageMargins left="0.11811023622047245" right="0.11811023622047245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2022</vt:lpstr>
      <vt:lpstr>'2022'!Area_stampa</vt:lpstr>
    </vt:vector>
  </TitlesOfParts>
  <Company>UNIGE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Claudio Bonzano</cp:lastModifiedBy>
  <cp:lastPrinted>2021-01-29T08:18:46Z</cp:lastPrinted>
  <dcterms:created xsi:type="dcterms:W3CDTF">2002-08-26T07:23:48Z</dcterms:created>
  <dcterms:modified xsi:type="dcterms:W3CDTF">2023-01-09T10:13:40Z</dcterms:modified>
</cp:coreProperties>
</file>